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gdelacruz_mescyt_gob_do/Documents/Desktop/DATOS A PUBLICAR EN EL PORTAL DE ESTADISTICAS INSTITUCIONALES/DATOS A PUBLICAR EN EL PORTAL DE ESTADISTICAS INSTITUCIONALES/"/>
    </mc:Choice>
  </mc:AlternateContent>
  <xr:revisionPtr revIDLastSave="83" documentId="13_ncr:1_{35A4450A-5AC5-4FF2-8F40-D098E200CA57}" xr6:coauthVersionLast="47" xr6:coauthVersionMax="47" xr10:uidLastSave="{9AA3807F-2043-4CDF-BD6C-FC488690624D}"/>
  <bookViews>
    <workbookView xWindow="-120" yWindow="-120" windowWidth="20730" windowHeight="11160" activeTab="3" xr2:uid="{56E53F58-AC5A-4975-9EE2-53A11C17D84B}"/>
  </bookViews>
  <sheets>
    <sheet name="MATRICULA 2020" sheetId="3" r:id="rId1"/>
    <sheet name="EGRESADOS 2020" sheetId="4" r:id="rId2"/>
    <sheet name="DOCENTES 2020" sheetId="6" r:id="rId3"/>
    <sheet name="INVESTIGADORES 2020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plis">#REF!</definedName>
    <definedName name="aat">#REF!</definedName>
    <definedName name="afyd">#REF!</definedName>
    <definedName name="amunitabla">#REF!</definedName>
    <definedName name="AREARDSEESCYT" localSheetId="1">[1]DATOS!#REF!</definedName>
    <definedName name="AREARDSEESCYT" localSheetId="0">[1]DATOS!#REF!</definedName>
    <definedName name="AREARDSEESCYT">[2]DATOS!#REF!</definedName>
    <definedName name="CLASIFICACION" localSheetId="1">[3]DATOS!$A$2:$A$174</definedName>
    <definedName name="CLASIFICACION" localSheetId="0">[3]DATOS!$A$2:$A$174</definedName>
    <definedName name="CLASIFICACION">[4]DATOS!$A$2:$A$174</definedName>
    <definedName name="CLAVE" localSheetId="1">#REF!</definedName>
    <definedName name="CLAVE" localSheetId="0">#REF!</definedName>
    <definedName name="CLAVE">#REF!</definedName>
    <definedName name="GRADOTIT">[2]DATOS!#REF!</definedName>
    <definedName name="GTE" localSheetId="1">#REF!</definedName>
    <definedName name="GTE" localSheetId="0">#REF!</definedName>
    <definedName name="GTE">#REF!</definedName>
    <definedName name="hgfvuy">#REF!</definedName>
    <definedName name="lista2">#REF!</definedName>
    <definedName name="LTE" localSheetId="1">#REF!</definedName>
    <definedName name="LTE" localSheetId="0">#REF!</definedName>
    <definedName name="LTE">#REF!</definedName>
    <definedName name="MUNICIPIOS">[1]DATOS!$I$2:$I$156</definedName>
    <definedName name="NACIONALIDADES">[2]DATOS!#REF!</definedName>
    <definedName name="PAIS" localSheetId="1">[1]DATOS!$D$2:$D$237</definedName>
    <definedName name="PAIS" localSheetId="0">[1]DATOS!$D$2:$D$237</definedName>
    <definedName name="PAIS">[2]DATOS!#REF!</definedName>
    <definedName name="PERIODOS" localSheetId="1">[1]DATOS!$F$2:$F$12</definedName>
    <definedName name="PERIODOS" localSheetId="0">[1]DATOS!$F$2:$F$12</definedName>
    <definedName name="PERIODOS">[2]DATOS!#REF!</definedName>
    <definedName name="POSTGRADO" localSheetId="1">[5]DATOS!$B$34:$B$36</definedName>
    <definedName name="POSTGRADO" localSheetId="0">[5]DATOS!$B$34:$B$36</definedName>
    <definedName name="POSTGRADO">[6]DATOS!$B$34:$B$36</definedName>
    <definedName name="sd">#REF!</definedName>
    <definedName name="sdx">#REF!</definedName>
    <definedName name="SEXO" localSheetId="1">[1]DATOS!$E$2:$E$3</definedName>
    <definedName name="SEXO" localSheetId="0">[1]DATOS!$E$2:$E$3</definedName>
    <definedName name="SEXO">[2]DATOS!#REF!</definedName>
    <definedName name="SINO" localSheetId="1">[1]DATOS!#REF!</definedName>
    <definedName name="SINO" localSheetId="0">[1]DATOS!#REF!</definedName>
    <definedName name="SINO">[2]DATOS!#REF!</definedName>
    <definedName name="SUBAREA">[2]DATOS!#REF!</definedName>
    <definedName name="tab">[7]Hoja2!$C$15:$D$113</definedName>
    <definedName name="tabla">[8]Hoja1!$D$8:$F$334</definedName>
    <definedName name="tabmuni">#REF!</definedName>
    <definedName name="tabmuni2">#REF!</definedName>
    <definedName name="tabregion">#REF!</definedName>
    <definedName name="tareg">#REF!</definedName>
    <definedName name="TIPOPROGRAMA" localSheetId="1">[1]DATOS!$H$2:$H$4</definedName>
    <definedName name="TIPOPROGRAMA" localSheetId="0">[1]DATOS!$H$2:$H$4</definedName>
    <definedName name="TIPOPROGRAMA">[2]DATOS!#REF!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4" l="1"/>
  <c r="E8" i="4"/>
  <c r="G8" i="4"/>
  <c r="C9" i="4"/>
  <c r="E9" i="4"/>
  <c r="G9" i="4"/>
  <c r="C10" i="4"/>
  <c r="E10" i="4"/>
  <c r="G10" i="4"/>
  <c r="C11" i="4"/>
  <c r="E11" i="4"/>
  <c r="G11" i="4"/>
  <c r="C12" i="4"/>
  <c r="E12" i="4"/>
  <c r="G12" i="4"/>
  <c r="C13" i="4"/>
  <c r="E13" i="4"/>
  <c r="G13" i="4"/>
  <c r="C14" i="4"/>
  <c r="E14" i="4"/>
  <c r="G14" i="4"/>
  <c r="C15" i="4"/>
  <c r="E15" i="4"/>
  <c r="G15" i="4"/>
  <c r="C16" i="4"/>
  <c r="E16" i="4"/>
  <c r="G16" i="4"/>
  <c r="C17" i="4"/>
  <c r="E17" i="4"/>
  <c r="G17" i="4"/>
  <c r="C18" i="4"/>
  <c r="E18" i="4"/>
  <c r="G18" i="4"/>
  <c r="C19" i="4"/>
  <c r="E19" i="4"/>
  <c r="G19" i="4"/>
  <c r="C20" i="4"/>
  <c r="E20" i="4"/>
  <c r="G20" i="4"/>
  <c r="C21" i="4"/>
  <c r="E21" i="4"/>
  <c r="G21" i="4"/>
  <c r="C22" i="4"/>
  <c r="E22" i="4"/>
  <c r="G22" i="4"/>
  <c r="C23" i="4"/>
  <c r="E23" i="4"/>
  <c r="G23" i="4"/>
  <c r="C24" i="4"/>
  <c r="E24" i="4"/>
  <c r="G24" i="4"/>
  <c r="C25" i="4"/>
  <c r="E25" i="4"/>
  <c r="G25" i="4"/>
  <c r="C26" i="4"/>
  <c r="E26" i="4"/>
  <c r="G26" i="4"/>
  <c r="C27" i="4"/>
  <c r="E27" i="4"/>
  <c r="G27" i="4"/>
  <c r="C28" i="4"/>
  <c r="E28" i="4"/>
  <c r="G28" i="4"/>
  <c r="C29" i="4"/>
  <c r="E29" i="4"/>
  <c r="G29" i="4"/>
  <c r="C30" i="4"/>
  <c r="E30" i="4"/>
  <c r="G30" i="4"/>
  <c r="C31" i="4"/>
  <c r="E31" i="4"/>
  <c r="G31" i="4"/>
  <c r="C32" i="4"/>
  <c r="E32" i="4"/>
  <c r="G32" i="4"/>
  <c r="C33" i="4"/>
  <c r="E33" i="4"/>
  <c r="G33" i="4"/>
  <c r="C34" i="4"/>
  <c r="E34" i="4"/>
  <c r="G34" i="4"/>
  <c r="C35" i="4"/>
  <c r="E35" i="4"/>
  <c r="G35" i="4"/>
  <c r="C36" i="4"/>
  <c r="E36" i="4"/>
  <c r="G36" i="4"/>
  <c r="C37" i="4"/>
  <c r="E37" i="4"/>
  <c r="G37" i="4"/>
  <c r="C38" i="4"/>
  <c r="E38" i="4"/>
  <c r="G38" i="4"/>
  <c r="C39" i="4"/>
  <c r="E39" i="4"/>
  <c r="G39" i="4"/>
  <c r="C40" i="4"/>
  <c r="E40" i="4"/>
  <c r="G40" i="4"/>
  <c r="C41" i="4"/>
  <c r="E41" i="4"/>
  <c r="G41" i="4"/>
  <c r="C42" i="4"/>
  <c r="E42" i="4"/>
  <c r="G42" i="4"/>
  <c r="C43" i="4"/>
  <c r="E43" i="4"/>
  <c r="G43" i="4"/>
  <c r="C44" i="4"/>
  <c r="E44" i="4"/>
  <c r="G44" i="4"/>
  <c r="C45" i="4"/>
  <c r="E45" i="4"/>
  <c r="G45" i="4"/>
  <c r="C46" i="4"/>
  <c r="E46" i="4"/>
  <c r="G46" i="4"/>
  <c r="C47" i="4"/>
  <c r="E47" i="4"/>
  <c r="G47" i="4"/>
  <c r="C48" i="4"/>
  <c r="E48" i="4"/>
  <c r="G48" i="4"/>
  <c r="C49" i="4"/>
  <c r="E49" i="4"/>
  <c r="G49" i="4"/>
  <c r="C50" i="4"/>
  <c r="E50" i="4"/>
  <c r="G50" i="4"/>
  <c r="AE13" i="8" l="1"/>
  <c r="AC13" i="8"/>
  <c r="AA13" i="8"/>
  <c r="AE9" i="8"/>
  <c r="AE10" i="8"/>
  <c r="AE11" i="8"/>
  <c r="AE12" i="8"/>
  <c r="AE8" i="8"/>
  <c r="AC9" i="8"/>
  <c r="AC10" i="8"/>
  <c r="AC11" i="8"/>
  <c r="AC12" i="8"/>
  <c r="AC8" i="8"/>
  <c r="AA9" i="8"/>
  <c r="AA10" i="8"/>
  <c r="AA11" i="8"/>
  <c r="AA12" i="8"/>
  <c r="AA8" i="8"/>
  <c r="W18" i="8"/>
  <c r="W9" i="8"/>
  <c r="W10" i="8"/>
  <c r="W11" i="8"/>
  <c r="W12" i="8"/>
  <c r="W13" i="8"/>
  <c r="W14" i="8"/>
  <c r="W15" i="8"/>
  <c r="W16" i="8"/>
  <c r="W17" i="8"/>
  <c r="W8" i="8"/>
  <c r="U18" i="8"/>
  <c r="U9" i="8"/>
  <c r="U10" i="8"/>
  <c r="U11" i="8"/>
  <c r="U12" i="8"/>
  <c r="U13" i="8"/>
  <c r="U14" i="8"/>
  <c r="U15" i="8"/>
  <c r="U16" i="8"/>
  <c r="U17" i="8"/>
  <c r="U8" i="8"/>
  <c r="S18" i="8"/>
  <c r="S9" i="8"/>
  <c r="S10" i="8"/>
  <c r="S11" i="8"/>
  <c r="S12" i="8"/>
  <c r="S13" i="8"/>
  <c r="S14" i="8"/>
  <c r="S15" i="8"/>
  <c r="S16" i="8"/>
  <c r="S17" i="8"/>
  <c r="S8" i="8"/>
  <c r="K21" i="8"/>
  <c r="M21" i="8"/>
  <c r="O21" i="8"/>
  <c r="O9" i="8"/>
  <c r="O10" i="8"/>
  <c r="O11" i="8"/>
  <c r="O12" i="8"/>
  <c r="O13" i="8"/>
  <c r="O14" i="8"/>
  <c r="O15" i="8"/>
  <c r="O16" i="8"/>
  <c r="O17" i="8"/>
  <c r="O18" i="8"/>
  <c r="O19" i="8"/>
  <c r="O20" i="8"/>
  <c r="O8" i="8"/>
  <c r="M9" i="8"/>
  <c r="M10" i="8"/>
  <c r="M11" i="8"/>
  <c r="M12" i="8"/>
  <c r="M13" i="8"/>
  <c r="M14" i="8"/>
  <c r="M15" i="8"/>
  <c r="M16" i="8"/>
  <c r="M17" i="8"/>
  <c r="M18" i="8"/>
  <c r="M19" i="8"/>
  <c r="M20" i="8"/>
  <c r="K9" i="8"/>
  <c r="K10" i="8"/>
  <c r="K11" i="8"/>
  <c r="K12" i="8"/>
  <c r="K13" i="8"/>
  <c r="K14" i="8"/>
  <c r="K15" i="8"/>
  <c r="K16" i="8"/>
  <c r="K17" i="8"/>
  <c r="K18" i="8"/>
  <c r="K19" i="8"/>
  <c r="K20" i="8"/>
  <c r="M8" i="8"/>
  <c r="K8" i="8"/>
  <c r="G41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8" i="8"/>
  <c r="E41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8" i="8"/>
  <c r="C41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8" i="8"/>
  <c r="AW18" i="6"/>
  <c r="AW9" i="6"/>
  <c r="AW10" i="6"/>
  <c r="AW11" i="6"/>
  <c r="AW12" i="6"/>
  <c r="AW13" i="6"/>
  <c r="AW14" i="6"/>
  <c r="AW15" i="6"/>
  <c r="AW16" i="6"/>
  <c r="AW17" i="6"/>
  <c r="AW8" i="6"/>
  <c r="AU18" i="6"/>
  <c r="AU9" i="6"/>
  <c r="AU10" i="6"/>
  <c r="AU11" i="6"/>
  <c r="AU12" i="6"/>
  <c r="AU13" i="6"/>
  <c r="AU14" i="6"/>
  <c r="AU15" i="6"/>
  <c r="AU16" i="6"/>
  <c r="AU17" i="6"/>
  <c r="AU8" i="6"/>
  <c r="AS18" i="6"/>
  <c r="AS9" i="6"/>
  <c r="AS10" i="6"/>
  <c r="AS11" i="6"/>
  <c r="AS12" i="6"/>
  <c r="AS13" i="6"/>
  <c r="AS14" i="6"/>
  <c r="AS15" i="6"/>
  <c r="AS16" i="6"/>
  <c r="AS17" i="6"/>
  <c r="AS8" i="6"/>
  <c r="AL12" i="6"/>
  <c r="AJ12" i="6"/>
  <c r="AN12" i="6"/>
  <c r="AN9" i="6"/>
  <c r="AN10" i="6"/>
  <c r="AN11" i="6"/>
  <c r="AN8" i="6"/>
  <c r="AL9" i="6"/>
  <c r="AL10" i="6"/>
  <c r="AL11" i="6"/>
  <c r="AL8" i="6"/>
  <c r="AJ9" i="6"/>
  <c r="AJ10" i="6"/>
  <c r="AJ11" i="6"/>
  <c r="AJ8" i="6"/>
  <c r="AF11" i="6"/>
  <c r="AF9" i="6"/>
  <c r="AF10" i="6"/>
  <c r="AF8" i="6"/>
  <c r="AD11" i="6"/>
  <c r="AB11" i="6"/>
  <c r="AD9" i="6"/>
  <c r="AD10" i="6"/>
  <c r="AD8" i="6"/>
  <c r="AB9" i="6"/>
  <c r="AB10" i="6"/>
  <c r="AB8" i="6"/>
  <c r="U10" i="6"/>
  <c r="W10" i="6"/>
  <c r="W9" i="6"/>
  <c r="W8" i="6"/>
  <c r="S9" i="6"/>
  <c r="S10" i="6"/>
  <c r="U9" i="6"/>
  <c r="U8" i="6"/>
  <c r="S8" i="6"/>
  <c r="K22" i="6"/>
  <c r="M22" i="6"/>
  <c r="O22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8" i="6"/>
  <c r="G56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8" i="6"/>
  <c r="E56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8" i="6"/>
  <c r="C56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8" i="6"/>
  <c r="BB11" i="4"/>
  <c r="BD11" i="4"/>
  <c r="BF11" i="4"/>
  <c r="BF9" i="4"/>
  <c r="BF10" i="4"/>
  <c r="BF8" i="4"/>
  <c r="BD9" i="4"/>
  <c r="BD10" i="4"/>
  <c r="BD8" i="4"/>
  <c r="BB9" i="4"/>
  <c r="BB10" i="4"/>
  <c r="BB8" i="4"/>
  <c r="AV11" i="4"/>
  <c r="AV10" i="4"/>
  <c r="AV8" i="4"/>
  <c r="AT10" i="4"/>
  <c r="AT11" i="4"/>
  <c r="AT8" i="4"/>
  <c r="AP19" i="4"/>
  <c r="AP9" i="4"/>
  <c r="AP10" i="4"/>
  <c r="AP11" i="4"/>
  <c r="AP12" i="4"/>
  <c r="AP13" i="4"/>
  <c r="AP14" i="4"/>
  <c r="AP15" i="4"/>
  <c r="AP16" i="4"/>
  <c r="AP17" i="4"/>
  <c r="AP18" i="4"/>
  <c r="AP8" i="4"/>
  <c r="AN19" i="4"/>
  <c r="AN9" i="4"/>
  <c r="AN10" i="4"/>
  <c r="AN11" i="4"/>
  <c r="AN12" i="4"/>
  <c r="AN13" i="4"/>
  <c r="AN14" i="4"/>
  <c r="AN15" i="4"/>
  <c r="AN16" i="4"/>
  <c r="AN17" i="4"/>
  <c r="AN18" i="4"/>
  <c r="AN8" i="4"/>
  <c r="AL19" i="4"/>
  <c r="AL9" i="4"/>
  <c r="AL10" i="4"/>
  <c r="AL11" i="4"/>
  <c r="AL12" i="4"/>
  <c r="AL13" i="4"/>
  <c r="AL14" i="4"/>
  <c r="AL15" i="4"/>
  <c r="AL16" i="4"/>
  <c r="AL17" i="4"/>
  <c r="AL18" i="4"/>
  <c r="AL8" i="4"/>
  <c r="AH10" i="4"/>
  <c r="AH9" i="4"/>
  <c r="AH8" i="4"/>
  <c r="AD10" i="4"/>
  <c r="AF10" i="4"/>
  <c r="AF9" i="4"/>
  <c r="AF8" i="4"/>
  <c r="AD9" i="4"/>
  <c r="AD8" i="4"/>
  <c r="Z11" i="4"/>
  <c r="Z9" i="4"/>
  <c r="Z10" i="4"/>
  <c r="Z8" i="4"/>
  <c r="X11" i="4"/>
  <c r="X9" i="4"/>
  <c r="X10" i="4"/>
  <c r="X8" i="4"/>
  <c r="V11" i="4"/>
  <c r="V9" i="4"/>
  <c r="V10" i="4"/>
  <c r="V8" i="4"/>
  <c r="N9" i="4"/>
  <c r="N10" i="4"/>
  <c r="N11" i="4"/>
  <c r="N12" i="4"/>
  <c r="N13" i="4"/>
  <c r="N14" i="4"/>
  <c r="N15" i="4"/>
  <c r="N16" i="4"/>
  <c r="N17" i="4"/>
  <c r="N18" i="4"/>
  <c r="N19" i="4"/>
  <c r="N20" i="4"/>
  <c r="N8" i="4"/>
  <c r="L9" i="4"/>
  <c r="L10" i="4"/>
  <c r="L11" i="4"/>
  <c r="L12" i="4"/>
  <c r="L13" i="4"/>
  <c r="L14" i="4"/>
  <c r="L15" i="4"/>
  <c r="L16" i="4"/>
  <c r="L17" i="4"/>
  <c r="L18" i="4"/>
  <c r="L19" i="4"/>
  <c r="L20" i="4"/>
  <c r="L8" i="4"/>
  <c r="AT13" i="3"/>
  <c r="AV13" i="3"/>
  <c r="AV12" i="3"/>
  <c r="AT9" i="3"/>
  <c r="AT10" i="3"/>
  <c r="AT11" i="3"/>
  <c r="AT12" i="3"/>
  <c r="AV9" i="3"/>
  <c r="AV10" i="3"/>
  <c r="AV11" i="3"/>
  <c r="AX13" i="3"/>
  <c r="AX9" i="3"/>
  <c r="AX10" i="3"/>
  <c r="AX11" i="3"/>
  <c r="AX12" i="3"/>
  <c r="AX8" i="3"/>
  <c r="AV8" i="3"/>
  <c r="AT8" i="3"/>
  <c r="AP11" i="3"/>
  <c r="AP9" i="3"/>
  <c r="AP10" i="3"/>
  <c r="AP8" i="3"/>
  <c r="AN11" i="3"/>
  <c r="AN9" i="3"/>
  <c r="AN10" i="3"/>
  <c r="AN8" i="3"/>
  <c r="AL11" i="3"/>
  <c r="AL9" i="3"/>
  <c r="AL10" i="3"/>
  <c r="AL8" i="3"/>
  <c r="AE10" i="3"/>
  <c r="AG10" i="3"/>
  <c r="AG9" i="3"/>
  <c r="AG8" i="3"/>
  <c r="AE9" i="3"/>
  <c r="AE8" i="3"/>
  <c r="AC10" i="3"/>
  <c r="AC9" i="3"/>
  <c r="AC8" i="3"/>
  <c r="X19" i="3"/>
  <c r="X9" i="3"/>
  <c r="X10" i="3"/>
  <c r="X11" i="3"/>
  <c r="X12" i="3"/>
  <c r="X13" i="3"/>
  <c r="X14" i="3"/>
  <c r="X15" i="3"/>
  <c r="X16" i="3"/>
  <c r="X17" i="3"/>
  <c r="X18" i="3"/>
  <c r="X8" i="3"/>
  <c r="V19" i="3"/>
  <c r="V9" i="3"/>
  <c r="V10" i="3"/>
  <c r="V11" i="3"/>
  <c r="V12" i="3"/>
  <c r="V13" i="3"/>
  <c r="V14" i="3"/>
  <c r="V15" i="3"/>
  <c r="V16" i="3"/>
  <c r="V17" i="3"/>
  <c r="V18" i="3"/>
  <c r="V8" i="3"/>
  <c r="T19" i="3"/>
  <c r="T9" i="3"/>
  <c r="T10" i="3"/>
  <c r="T11" i="3"/>
  <c r="T12" i="3"/>
  <c r="T13" i="3"/>
  <c r="T14" i="3"/>
  <c r="T15" i="3"/>
  <c r="T16" i="3"/>
  <c r="T17" i="3"/>
  <c r="T18" i="3"/>
  <c r="T8" i="3"/>
  <c r="K20" i="3"/>
  <c r="K22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8" i="3"/>
  <c r="K9" i="3"/>
  <c r="K10" i="3"/>
  <c r="K11" i="3"/>
  <c r="K12" i="3"/>
  <c r="K13" i="3"/>
  <c r="K14" i="3"/>
  <c r="K15" i="3"/>
  <c r="K16" i="3"/>
  <c r="K17" i="3"/>
  <c r="K18" i="3"/>
  <c r="K19" i="3"/>
  <c r="K21" i="3"/>
  <c r="K8" i="3"/>
  <c r="G5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8" i="3"/>
  <c r="E5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8" i="3"/>
  <c r="C5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8" i="3"/>
  <c r="N23" i="3"/>
  <c r="L23" i="3"/>
  <c r="J23" i="3"/>
  <c r="O21" i="4"/>
  <c r="M21" i="4"/>
  <c r="N21" i="4" s="1"/>
  <c r="K21" i="4"/>
  <c r="P10" i="4" l="1"/>
  <c r="P14" i="4"/>
  <c r="P18" i="4"/>
  <c r="P16" i="4"/>
  <c r="P9" i="4"/>
  <c r="P11" i="4"/>
  <c r="P15" i="4"/>
  <c r="P19" i="4"/>
  <c r="P12" i="4"/>
  <c r="P20" i="4"/>
  <c r="P13" i="4"/>
  <c r="P17" i="4"/>
  <c r="P8" i="4"/>
  <c r="P21" i="4"/>
  <c r="L21" i="4"/>
  <c r="O23" i="3"/>
  <c r="O12" i="3"/>
  <c r="O16" i="3"/>
  <c r="O20" i="3"/>
  <c r="O11" i="3"/>
  <c r="O19" i="3"/>
  <c r="O9" i="3"/>
  <c r="O13" i="3"/>
  <c r="O17" i="3"/>
  <c r="O21" i="3"/>
  <c r="O10" i="3"/>
  <c r="O14" i="3"/>
  <c r="O18" i="3"/>
  <c r="O22" i="3"/>
  <c r="O15" i="3"/>
  <c r="O8" i="3"/>
  <c r="K23" i="3"/>
  <c r="M23" i="3"/>
  <c r="AS9" i="4"/>
  <c r="AW9" i="4"/>
  <c r="AU9" i="4"/>
  <c r="AU12" i="4" l="1"/>
  <c r="AV9" i="4"/>
  <c r="AW12" i="4"/>
  <c r="AX9" i="4" s="1"/>
  <c r="AS12" i="4"/>
  <c r="AT9" i="4"/>
  <c r="AT12" i="4" l="1"/>
  <c r="AX10" i="4"/>
  <c r="AX11" i="4"/>
  <c r="AX12" i="4"/>
  <c r="AX8" i="4"/>
  <c r="AV12" i="4"/>
</calcChain>
</file>

<file path=xl/sharedStrings.xml><?xml version="1.0" encoding="utf-8"?>
<sst xmlns="http://schemas.openxmlformats.org/spreadsheetml/2006/main" count="578" uniqueCount="188">
  <si>
    <t>AREA DE CONOCIMIENTO</t>
  </si>
  <si>
    <t>SEXO</t>
  </si>
  <si>
    <t>TOTAL</t>
  </si>
  <si>
    <t>FEMENINO</t>
  </si>
  <si>
    <t>MASCULINO</t>
  </si>
  <si>
    <t>ARTES</t>
  </si>
  <si>
    <t>CIENCIAS</t>
  </si>
  <si>
    <t>CIENCIAS AGROPECUARIAS Y VETERINARIA</t>
  </si>
  <si>
    <t>CIENCIAS ECONÓMICAS Y SOCIALES</t>
  </si>
  <si>
    <t>CIENCIAS JURÍDICAS Y POLÍTICAS</t>
  </si>
  <si>
    <t>EDUCACIÓN</t>
  </si>
  <si>
    <t>HUMANIDADES</t>
  </si>
  <si>
    <t>INGENIERÍA Y ARQUITECTURA</t>
  </si>
  <si>
    <t>INTERNACIONAL</t>
  </si>
  <si>
    <t>MILITAR</t>
  </si>
  <si>
    <t>NEGOCIOS</t>
  </si>
  <si>
    <t>SALUD</t>
  </si>
  <si>
    <t>TECNOLOGÍAS DE LA INFORMACIÓN Y LA COMUNICACIÓN</t>
  </si>
  <si>
    <t>NO APLICA-CICLO BÁSICO</t>
  </si>
  <si>
    <t>INSTITUCIÓN DE EDUCACIÓN SUPERIOR</t>
  </si>
  <si>
    <t>TOTAL GENERAL</t>
  </si>
  <si>
    <t>BARNA BUSINESS SCHOOL (BARNA)</t>
  </si>
  <si>
    <t>CENTRO DE ESTUDIOS FINANCIEROS (CEF)</t>
  </si>
  <si>
    <t>ESCUELA NACIONAL DE LA JUDICATURA (ENJ)</t>
  </si>
  <si>
    <t>INSTITUTO DE EDUCACIÓN SUPERIOR EN FORMACION DIPLOMÁTICA Y CONSULAR (INESDYC)</t>
  </si>
  <si>
    <t>INSTITUTO ESPECIALIDAZADO DE ESTUDIOS SUPERIORES LOYOLA (IEESL)</t>
  </si>
  <si>
    <t>INSTITUTO ESPECIALIZADO DE ESTUDIOS SUPERIORES POLICIA NACIONAL (IPE)</t>
  </si>
  <si>
    <t>INSTITUTO GLOBAL DE ALTOS ESTUDIOS EN CIENCIAS SOCIALES (IGLOBAL)</t>
  </si>
  <si>
    <t>INSTITUTO NACIONAL DE CIENCIAS EXACTAS (INCE)</t>
  </si>
  <si>
    <t>INSTITUTO SUPERIOR DE ESTUDIOS EDUCATIVOS PEDRO POVEDA (ISESP)</t>
  </si>
  <si>
    <t>INSTITUTO SUPERIOR PARA LA DEFENSA (INSUDE)</t>
  </si>
  <si>
    <t>INSTITUTO TÉCNICO DE ESTUDIOS SUPERIORES EN MEDIO AMBIENTE Y RECURSOS NATURALES (ITESMARENA)</t>
  </si>
  <si>
    <t>INSTITUTO TÉCNICO SUPERIOR OSCUS SAN VALERO (ITSOSV)</t>
  </si>
  <si>
    <t>INSTITUTO TECNOLÓGICO DE LAS AMÉRICAS (ITLA)</t>
  </si>
  <si>
    <t>INSTITUTO TECNOLOGICO DE SANTO DOMINGO (INTEC)</t>
  </si>
  <si>
    <t>UNIVERSIDAD ADVENTISTA DOMINICANA (UNAD)</t>
  </si>
  <si>
    <t>UNIVERSIDAD AGROFORESTAL FERNANDO ARTURO DE MERIÑO (UAFAM)</t>
  </si>
  <si>
    <t>UNIVERSIDAD APEC (UNAPEC)</t>
  </si>
  <si>
    <t>UNIVERSIDAD AUTÓNOMA DE SANTO DOMINGO (UASD)</t>
  </si>
  <si>
    <t>UNIVERSIDAD CATÓLICA DEL ESTE (UCADE)</t>
  </si>
  <si>
    <t>UNIVERSIDAD CATÓLICA NORDESTANA (UCNE)</t>
  </si>
  <si>
    <t>UNIVERSIDAD CENTRAL DEL ESTE (UCE)</t>
  </si>
  <si>
    <t>UNIVERSIDAD DE LA TERCERA EDAD (UTE)</t>
  </si>
  <si>
    <t>UNIVERSIDAD DEL CARIBE (UNICARIBE)</t>
  </si>
  <si>
    <t>UNIVERSIDAD EUGENIO MARÍA DE HOSTOS (UNIREMHOS)</t>
  </si>
  <si>
    <t>UNIVERSIDAD EXPERIMENTAL FELIX ADAM (UNEFA)</t>
  </si>
  <si>
    <t>UNIVERSIDAD IBEROAMERICANA (UNIBE)</t>
  </si>
  <si>
    <t>UNIVERSIDAD ISA (UNISA)</t>
  </si>
  <si>
    <t>UNIVERSIDAD NACIONAL EVANGÉLICA (UNEV)</t>
  </si>
  <si>
    <t>UNIVERSIDAD NACIONAL PEDRO HENRIQUEZ UREÑA (UNPHU)</t>
  </si>
  <si>
    <t>UNIVERSIDAD NACIONAL TECNOLÓGICA (UNNATEC)</t>
  </si>
  <si>
    <t>UNIVERSIDAD TECNOLÓGICA DEL CIBAO ORIENTAL (UTECO)</t>
  </si>
  <si>
    <t>UNIVERSIDAD TECNOLÓGICA DEL SUR (UTESUR)</t>
  </si>
  <si>
    <t>Total general</t>
  </si>
  <si>
    <t>UNIVERSIDAD TECNOLOGICA DE SANTIAGO (UTESA)</t>
  </si>
  <si>
    <t>UNIVERSIDAD PSICOLOGIA INDUSTRIAL DOMINICANA (UPID)</t>
  </si>
  <si>
    <t>UNIVERSIDAD ODONTOLOGICA DOMINICANA (UOD)</t>
  </si>
  <si>
    <t>UNIVERSIDAD FEDERICO HENRIQUEZ Y CARVAJAL (UFHEC)</t>
  </si>
  <si>
    <t>UNIVERSIDAD DOMINICO AMERICANA (UNICDA)</t>
  </si>
  <si>
    <t>UNIVERSIDAD DOMINICANA ORGANIZACION Y  METODO (OYM)</t>
  </si>
  <si>
    <t>UNIVERSIDAD CATOLICA TECNOLOGICA DE BARAHONA (UCATEBA)</t>
  </si>
  <si>
    <t>UNIVERSIDAD CATÓLICA DEL CIBAO ORIENTAL (UCATECI)</t>
  </si>
  <si>
    <t>UNIVERSIDAD CATÓLICA  SANTO DOMINGO</t>
  </si>
  <si>
    <t>UNIVERSIDAD ABIERTA PARA ADULTOS (UAPA)</t>
  </si>
  <si>
    <t>PONTIFICIA UNIVERSIDAD CATOLICA MADRE Y MAESTRA (PUCMM)</t>
  </si>
  <si>
    <t>INSTITUTO TÉCNICO SUPERIOR MERCY JACQUEZ (ITESUMJ)</t>
  </si>
  <si>
    <t>INSTITUTO TECNICO SUPERIOR COMUNITARIO (ITSC)</t>
  </si>
  <si>
    <t>INSTITUTO SUPERIOR PEDRO FRANCISCO BONÓ</t>
  </si>
  <si>
    <t>INSTITUTO ESPECIALIZADO DE INVESTIGACION Y FORMACION EN CIENCIAS JURIDICAS (IOMG)</t>
  </si>
  <si>
    <t>INSTITUTO DE FORMACION DOCENTE SALOME UREÑA (ISFODOSU)</t>
  </si>
  <si>
    <t>ESCUELA NACIONAL DEL MINISTERIO PUBLICO (ENMP)</t>
  </si>
  <si>
    <t>ACADEMIA SUPERIOR DE CIENCIAS AERONAUTICAS (ASCA)</t>
  </si>
  <si>
    <t xml:space="preserve">TOTAL </t>
  </si>
  <si>
    <t>SIN ÁREA</t>
  </si>
  <si>
    <t>INSTITUTO ESPECIALIZADO DE ESTUDIOS SUPERIORES</t>
  </si>
  <si>
    <t xml:space="preserve">INSTITUTO TÉCNICO DE ESTUDIOS SUPERIORES </t>
  </si>
  <si>
    <t>UNIVERSIDAD</t>
  </si>
  <si>
    <t>CATEGORIA DE LA INSTITUCION</t>
  </si>
  <si>
    <t>PRIVADO</t>
  </si>
  <si>
    <t>PÚBLICO</t>
  </si>
  <si>
    <t>SECTOR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</si>
  <si>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</si>
  <si>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</si>
  <si>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</si>
  <si>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</si>
  <si>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</si>
  <si>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</si>
  <si>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</si>
  <si>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</si>
  <si>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</si>
  <si>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 y Más</t>
  </si>
  <si>
    <t>No especificado</t>
  </si>
  <si>
    <t>RANGO DE EDAD</t>
  </si>
  <si>
    <t>Especialidad</t>
  </si>
  <si>
    <t>Grado</t>
  </si>
  <si>
    <t>Maestría</t>
  </si>
  <si>
    <t>Técnico Superior</t>
  </si>
  <si>
    <t>NIVEL</t>
  </si>
  <si>
    <t>Presencial</t>
  </si>
  <si>
    <t>Semipresencial</t>
  </si>
  <si>
    <t>Virtual</t>
  </si>
  <si>
    <t>MODALIDAD</t>
  </si>
  <si>
    <t>REPÚBLICA DOMINICANA. EGRESADOS DE EDUCACIÓN SUPERIOR POR SEXO, SEGÚN MODALIDAD, AÑO 2020</t>
  </si>
  <si>
    <t>Doctorado</t>
  </si>
  <si>
    <t>NO ESPECIFICADO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</si>
  <si>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Depto. De Estadisticas, MESCYT. Elaborado apartir de las plantillas de Matriculados, reportadas por las IES, año 2020.</t>
    </r>
  </si>
  <si>
    <r>
      <rPr>
        <b/>
        <sz val="12"/>
        <color theme="1"/>
        <rFont val="Times New Roman"/>
        <family val="1"/>
      </rPr>
      <t>Fuente:</t>
    </r>
    <r>
      <rPr>
        <sz val="12"/>
        <color theme="1"/>
        <rFont val="Times New Roman"/>
        <family val="1"/>
      </rPr>
      <t xml:space="preserve"> Depto. De Estadisticas, MESCYT. </t>
    </r>
  </si>
  <si>
    <t>CENTRO DE ESTUDIOS FINANCIEROS</t>
  </si>
  <si>
    <t>INSTITUTO DE FORMACION DOCENTE SALOME UREÑA(ISFODOSU)</t>
  </si>
  <si>
    <t>INSTITUTO GLOBAL DE ALTOS ESTUDIOS EN CIENCIAS SOCIALES(IGLOBAL)</t>
  </si>
  <si>
    <t>INSTITUTO NACIONAL DE CIENCIAS ECACTAS (INCE)</t>
  </si>
  <si>
    <t>INSTITUTO SUPERIOR DE ESTUDIOS EDUCATIVOS PEDRO POVEDA(ISESP)</t>
  </si>
  <si>
    <t>INSTITUTO TÉCNICO SUPERIOR OSCUS SAN VALERO(ITSOSV)</t>
  </si>
  <si>
    <t>INSTITUTO TECNOLOGICO DE SANTO DOMINGO(INTEC)</t>
  </si>
  <si>
    <t>UNIVERSIDAD ABIERA PARA ADULTOS(UAPA)</t>
  </si>
  <si>
    <t>UNIVERSIDAD CATÓLICA  SANTO DOMINGO (UCSD)</t>
  </si>
  <si>
    <t>UNIVERSIDAD CATOLICA TECNOLOGICA DE BARAHONA(UCATEBA)</t>
  </si>
  <si>
    <t>UNIVERSIDAD EUGENIO MARÍA DE HOSTOS(UNIREMHOS)</t>
  </si>
  <si>
    <t>UNIVERSIDAD PSICOLOGIA INDUSTRIAL DOMINICANA(UPID)</t>
  </si>
  <si>
    <t>UNIVERSIDAD TECNOLOGICA DE SANTIAGO(UTESA)</t>
  </si>
  <si>
    <t>UNIVERSIDADES</t>
  </si>
  <si>
    <t>INSTITUTOS ESPECIALIZADOS DE ESTUDIOS SUPERIORES</t>
  </si>
  <si>
    <t xml:space="preserve">INSTITUTOS TECNICOS  DE ESTUDIOS SUPERIORES </t>
  </si>
  <si>
    <t>CS AGRO Y VET</t>
  </si>
  <si>
    <t>CS EC Y SOC</t>
  </si>
  <si>
    <t>CS JURID Y POL</t>
  </si>
  <si>
    <t>ING Y ARQ</t>
  </si>
  <si>
    <t>INT</t>
  </si>
  <si>
    <t>NEG</t>
  </si>
  <si>
    <t>TICs</t>
  </si>
  <si>
    <t>SIN ESPECIFICAR</t>
  </si>
  <si>
    <t>AREA DEL CONOCIMIENTO</t>
  </si>
  <si>
    <t>DE- Dedicación Exclusiva</t>
  </si>
  <si>
    <t>MT - Medio Tiempo</t>
  </si>
  <si>
    <t>PH - Por Horas</t>
  </si>
  <si>
    <t>TC - Tiempo Completo</t>
  </si>
  <si>
    <t>TIEMPO DE DEDICACIÓN</t>
  </si>
  <si>
    <t>61 y más</t>
  </si>
  <si>
    <t>Sin especificar</t>
  </si>
  <si>
    <t>DOCENTES DE EDUCACIÓN SUPERIOR POR SEXO, SEGÚN RANGO DE EDAD, AÑO 2020</t>
  </si>
  <si>
    <t>UNIVERSIDAD AUTONOMA DE SANTO DOMINGO (UASD)</t>
  </si>
  <si>
    <t xml:space="preserve">CIENCIAS </t>
  </si>
  <si>
    <t>CIENCIAS AGRICOLAS</t>
  </si>
  <si>
    <t>CIENCIAS FISICA</t>
  </si>
  <si>
    <t>CIENCIAS MÉDICAS</t>
  </si>
  <si>
    <t>CIENCIAS NATURALES</t>
  </si>
  <si>
    <t>CIENCIAS SOCIALES</t>
  </si>
  <si>
    <t>FISIOLOGÍA Y EPISTEMOLOGÍA</t>
  </si>
  <si>
    <t>INGENIERIA Y TECNOLOGIA</t>
  </si>
  <si>
    <t>AREA DE INVESTIGACIÓN</t>
  </si>
  <si>
    <t>MT - Medio tiempo</t>
  </si>
  <si>
    <t>PH - Por horas</t>
  </si>
  <si>
    <t>TC - Tiempo completo</t>
  </si>
  <si>
    <t>Sin Especificar</t>
  </si>
  <si>
    <t>DATOS DE ESTUDIANTES MATRICULADOS EN EDUCACIÓN SUPERIOR CORRESPONDIENTES AL AÑO 2020</t>
  </si>
  <si>
    <t>DATOS DE ESTUDIANTES EGRESADOS DE EDUCACIÓN SUPERIOR CORRESPONDIENTES AL AÑO 2020</t>
  </si>
  <si>
    <t>DATOS DE DOCENTES DE EDUCACIÓN SUPERIOR CORRESPONDIENTES AL AÑO 2020</t>
  </si>
  <si>
    <t>DATOS DE INVESTIGADORES EN EDUCACIÓN SUPERIOR CORRESPONDIENTES AL AÑO 2020</t>
  </si>
  <si>
    <t>%</t>
  </si>
  <si>
    <t>TABLA 3. MATRÍCULA DE EDUCACIÓN SUPERIOR POR SEXO, SEGÚN RANGO DE EDAD, AÑO 2020</t>
  </si>
  <si>
    <t>TABLA 1. MATRÍCULA DE EDUCACIÓN SUPERIOR POR SEXO, SEGÚN INSTITUCIÓN DE EDUCACIÓN SUPERIOR, AÑO 2020.</t>
  </si>
  <si>
    <t>TABLA 2. MATRÍCULA DE EDUCACIÓN SUPERIOR POR SEXO, SEGÚN ÁREA DE CONOCIMIENTO, AÑO 2020.</t>
  </si>
  <si>
    <t>TABLA 4. MATRÍCULA DE EDUCACIÓN SUPERIOR POR SEXO, SEGÚN SECTOR, AÑO 2020</t>
  </si>
  <si>
    <t>TABLA 5. MATRÍCULA DE EDUCACIÓN SUPERIOR POR SEXO, SEGÚN CATEGORIA DE LA INSTITUCION, AÑO 2020</t>
  </si>
  <si>
    <t>TABLA 6. MATRÍCULA DE EDUCACIÓN SUPERIOR POR SEXO, SEGÚN NIVEL, AÑO 2020</t>
  </si>
  <si>
    <t>TABLA 7. CANTIDAD DE ESTUDIANTES EGRESADOS DE EDUCACIÓN SUPERIOR POR SEXO, SEGÚN INSTITUCIÓN, AÑO 2020</t>
  </si>
  <si>
    <t>TABLA 8. EGRESADOS DE EDUCACIÓN SUPERIOR POR SEXO, SEGÚN ÁREA DE CONOCIMIENTO, AÑO 2020</t>
  </si>
  <si>
    <t>TABLA 9. EGRESADOS DE EDUCACIÓN SUPERIOR POR SEXO, SEGÚN CATEGORIA DE LA INSTITUCION, AÑO 2020</t>
  </si>
  <si>
    <t>TABLA 10. EGRESADOS DE EDUCACIÓN SUPERIOR POR SEXO, SEGÚN SECTOR, AÑO 2020</t>
  </si>
  <si>
    <t>TABLA 11. EGRESADOS DE EDUCACIÓN SUPERIOR POR SEXO, SEGÚN RANGO DE EDAD, AÑO 2020</t>
  </si>
  <si>
    <t>TABLA 12. EGRESADOS DE EDUCACIÓN SUPERIOR POR SEXO, SEGÚN NIVEL, AÑO 2020</t>
  </si>
  <si>
    <t>TABLA 13. EGRESADOS DE EDUCACIÓN SUPERIOR POR SEXO, SEGÚN MODALIDAD, AÑO 2020</t>
  </si>
  <si>
    <t>TABLA 14. CANTIDAD DE DOCENTES DE EDUCACIÓN SUPERIOR POR SEXO, SEGÚN INSTITUCIÓN DE EDUCACIÓN SUPERIOR, AÑO 2020.</t>
  </si>
  <si>
    <t>TABLA 15. CANTIDAD DE DOCENTES DE EDUCACIÓN SUPERIOR POR SEXO, SEGÚN AREA DEL CONOCIMIENTO, AÑO 2020.</t>
  </si>
  <si>
    <t>TABLA 16. CANTIDAD DE DOCENTES DE EDUCACIÓN SUPERIOR POR SEXO, SEGÚN SECTOR, AÑO 2020.</t>
  </si>
  <si>
    <t>TABLA 17. DOCENTES DE EDUCACIÓN SUPERIOR POR SEXO, SEGÚN CATEGORIA DE LA INSTITUCION, AÑO 2020</t>
  </si>
  <si>
    <t>TABLA 18. DOCENTES DE EDUCACIÓN SUPERIOR POR SEXO, SEGÚN TIEMPO DE DEDICACIÓN, AÑO 2020</t>
  </si>
  <si>
    <t>TABLA 20. INVESTIGADORES EN EDUCACIÓN SUPERIOR POR SEXO, SEGÚN INSTITUCIÓN DE EDUCACIÓN SUPERIOR, AÑO 2020.</t>
  </si>
  <si>
    <t>TABLA 22. INVESTIGADORES EN EDUCACIÓN SUPERIOR POR SEXO, SEGÚN RANGO DE EDAD, AÑO 2020</t>
  </si>
  <si>
    <t>TABLA 23. INVESTIGADORES EN EDUCACIÓN SUPERIOR POR SEXO, SEGÚN TIEMPO DE DEDICACIÓN, AÑO 2020</t>
  </si>
  <si>
    <t>g</t>
  </si>
  <si>
    <t>TABLA 21. INVESTIGADORES EN EDUCACIÓN SUPERIOR POR SEXO, SEGÚN ÁREA DE INVESTIGACIÓN, AÑO 2020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</si>
  <si>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Depto. De Estadisticas, MESCYT. </t>
    </r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</si>
  <si>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Depto. De Estadisticas, MESCYT. Elaborado apartir de las plantillas de Egresados, reportadas por las IES, año 2020.</t>
    </r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</si>
  <si>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Depto. De Estadisticas, MESCYT.</t>
    </r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</si>
  <si>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Depto. De Estadisticas, MESCYT. Elaborado apartir de las plantillas de Matriculas, reportadas por las IES, año 2020.</t>
    </r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</si>
  <si>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Depto. De Estadisticas, MESCYT. Elaborado apartir de las plantillas de Docentes, reportadas por las IES, año 2020.</t>
    </r>
  </si>
  <si>
    <t>*Cifras preliminares sujetas a rectificación.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</si>
</sst>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5" borderId="0" xfId="0" applyFill="1"/>
    <xf numFmtId="0" fontId="0" fillId="0" borderId="0" xfId="0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5" borderId="0" xfId="0" applyFont="1" applyFill="1"/>
    <xf numFmtId="3" fontId="6" fillId="5" borderId="0" xfId="0" applyNumberFormat="1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6" borderId="1" xfId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3" fontId="6" fillId="0" borderId="0" xfId="1" applyNumberFormat="1" applyFont="1" applyAlignment="1">
      <alignment horizontal="center"/>
    </xf>
    <xf numFmtId="0" fontId="5" fillId="3" borderId="2" xfId="1" applyFont="1" applyFill="1" applyBorder="1" applyAlignment="1">
      <alignment horizontal="left"/>
    </xf>
    <xf numFmtId="3" fontId="5" fillId="3" borderId="2" xfId="1" applyNumberFormat="1" applyFont="1" applyFill="1" applyBorder="1" applyAlignment="1">
      <alignment horizontal="center"/>
    </xf>
    <xf numFmtId="3" fontId="6" fillId="5" borderId="0" xfId="0" applyNumberFormat="1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4" borderId="0" xfId="1" applyFont="1" applyFill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Alignment="1">
      <alignment horizontal="center"/>
    </xf>
    <xf numFmtId="4" fontId="6" fillId="5" borderId="0" xfId="0" applyNumberFormat="1" applyFont="1" applyFill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3" fontId="5" fillId="3" borderId="0" xfId="1" applyNumberFormat="1" applyFont="1" applyFill="1" applyBorder="1" applyAlignment="1">
      <alignment horizontal="center"/>
    </xf>
    <xf numFmtId="4" fontId="6" fillId="0" borderId="0" xfId="1" applyNumberFormat="1" applyFont="1" applyAlignment="1">
      <alignment horizontal="center"/>
    </xf>
    <xf numFmtId="4" fontId="5" fillId="3" borderId="2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5" fillId="6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5" fillId="4" borderId="0" xfId="1" applyFont="1" applyFill="1" applyAlignment="1">
      <alignment horizontal="left" vertical="center" wrapText="1"/>
    </xf>
    <xf numFmtId="0" fontId="0" fillId="5" borderId="0" xfId="0" applyFont="1" applyFill="1"/>
    <xf numFmtId="0" fontId="6" fillId="0" borderId="0" xfId="1" applyFont="1" applyAlignment="1">
      <alignment horizontal="left" wrapText="1"/>
    </xf>
    <xf numFmtId="0" fontId="5" fillId="2" borderId="0" xfId="1" applyFont="1" applyFill="1" applyAlignment="1">
      <alignment horizontal="left" vertical="center" wrapText="1"/>
    </xf>
    <xf numFmtId="0" fontId="5" fillId="4" borderId="0" xfId="1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6" fillId="0" borderId="0" xfId="1" applyFont="1" applyAlignment="1">
      <alignment horizontal="left" wrapText="1"/>
    </xf>
    <xf numFmtId="0" fontId="5" fillId="6" borderId="0" xfId="1" applyFont="1" applyFill="1" applyAlignment="1">
      <alignment horizontal="left" vertical="center"/>
    </xf>
    <xf numFmtId="0" fontId="5" fillId="6" borderId="1" xfId="1" applyFont="1" applyFill="1" applyBorder="1" applyAlignment="1">
      <alignment horizontal="left" vertical="center"/>
    </xf>
    <xf numFmtId="0" fontId="5" fillId="6" borderId="0" xfId="1" applyFont="1" applyFill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left" vertical="center" wrapText="1"/>
    </xf>
    <xf numFmtId="0" fontId="5" fillId="4" borderId="0" xfId="1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0" xfId="1" applyFont="1" applyFill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5" fillId="4" borderId="0" xfId="1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3" fillId="0" borderId="0" xfId="1" applyFont="1" applyAlignment="1">
      <alignment horizontal="left" wrapText="1"/>
    </xf>
    <xf numFmtId="0" fontId="2" fillId="6" borderId="0" xfId="1" applyFont="1" applyFill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4" borderId="0" xfId="1" applyFont="1" applyFill="1" applyAlignment="1">
      <alignment horizontal="left" vertical="center" wrapText="1"/>
    </xf>
    <xf numFmtId="0" fontId="2" fillId="6" borderId="0" xfId="1" applyFont="1" applyFill="1" applyAlignment="1">
      <alignment horizontal="left" vertical="center"/>
    </xf>
    <xf numFmtId="0" fontId="2" fillId="6" borderId="1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9" fillId="7" borderId="0" xfId="0" applyFont="1" applyFill="1" applyAlignment="1">
      <alignment horizontal="left" vertical="center"/>
    </xf>
  </cellXfs>
  <cellStyles count="2">
    <cellStyle name="Normal" xfId="0" builtinId="0"/>
    <cellStyle name="Normal 2" xfId="1" xr:uid="{A174AE43-E7E7-40E4-AAC1-33C78A3B3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0</xdr:col>
      <xdr:colOff>4191000</xdr:colOff>
      <xdr:row>0</xdr:row>
      <xdr:rowOff>825500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621B61-9792-41E7-BAE7-71EBF9B01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4191000" cy="76200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485775</xdr:colOff>
      <xdr:row>3</xdr:row>
      <xdr:rowOff>457201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1E63DE98-4EA8-437C-A4D6-64F4958D39C4}"/>
            </a:ext>
          </a:extLst>
        </xdr:cNvPr>
        <xdr:cNvSpPr/>
      </xdr:nvSpPr>
      <xdr:spPr>
        <a:xfrm>
          <a:off x="11106150" y="17049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485775</xdr:colOff>
      <xdr:row>3</xdr:row>
      <xdr:rowOff>457201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749492E1-C8D7-450A-B75B-6A1020B1585E}"/>
            </a:ext>
          </a:extLst>
        </xdr:cNvPr>
        <xdr:cNvSpPr/>
      </xdr:nvSpPr>
      <xdr:spPr>
        <a:xfrm>
          <a:off x="20154900" y="17049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485775</xdr:colOff>
      <xdr:row>3</xdr:row>
      <xdr:rowOff>457201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228B7923-1CCA-449E-BB88-59C0A8288DA6}"/>
            </a:ext>
          </a:extLst>
        </xdr:cNvPr>
        <xdr:cNvSpPr/>
      </xdr:nvSpPr>
      <xdr:spPr>
        <a:xfrm>
          <a:off x="33242250" y="17049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43</xdr:col>
      <xdr:colOff>485775</xdr:colOff>
      <xdr:row>3</xdr:row>
      <xdr:rowOff>457201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B80426EB-E950-4016-8B7A-6CC010B40DDD}"/>
            </a:ext>
          </a:extLst>
        </xdr:cNvPr>
        <xdr:cNvSpPr/>
      </xdr:nvSpPr>
      <xdr:spPr>
        <a:xfrm>
          <a:off x="42548175" y="17049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0</xdr:col>
      <xdr:colOff>4191000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04DDC-D79A-43AF-A2C4-055A6F309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3"/>
          <a:ext cx="4191000" cy="762000"/>
        </a:xfrm>
        <a:prstGeom prst="rect">
          <a:avLst/>
        </a:prstGeom>
      </xdr:spPr>
    </xdr:pic>
    <xdr:clientData/>
  </xdr:twoCellAnchor>
  <xdr:twoCellAnchor>
    <xdr:from>
      <xdr:col>7</xdr:col>
      <xdr:colOff>1</xdr:colOff>
      <xdr:row>3</xdr:row>
      <xdr:rowOff>0</xdr:rowOff>
    </xdr:from>
    <xdr:to>
      <xdr:col>8</xdr:col>
      <xdr:colOff>457201</xdr:colOff>
      <xdr:row>3</xdr:row>
      <xdr:rowOff>447675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05443B50-4C97-45B8-BF93-311E7AF5B2EA}"/>
            </a:ext>
          </a:extLst>
        </xdr:cNvPr>
        <xdr:cNvSpPr/>
      </xdr:nvSpPr>
      <xdr:spPr>
        <a:xfrm>
          <a:off x="8096251" y="1657350"/>
          <a:ext cx="1219200" cy="447675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485776</xdr:colOff>
      <xdr:row>3</xdr:row>
      <xdr:rowOff>0</xdr:rowOff>
    </xdr:from>
    <xdr:to>
      <xdr:col>18</xdr:col>
      <xdr:colOff>142876</xdr:colOff>
      <xdr:row>3</xdr:row>
      <xdr:rowOff>504825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F19EC6EA-AF64-4E73-BD08-257338A0E93F}"/>
            </a:ext>
          </a:extLst>
        </xdr:cNvPr>
        <xdr:cNvSpPr/>
      </xdr:nvSpPr>
      <xdr:spPr>
        <a:xfrm>
          <a:off x="17135476" y="1657350"/>
          <a:ext cx="1181100" cy="504825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1</xdr:colOff>
      <xdr:row>3</xdr:row>
      <xdr:rowOff>1</xdr:rowOff>
    </xdr:from>
    <xdr:to>
      <xdr:col>27</xdr:col>
      <xdr:colOff>438151</xdr:colOff>
      <xdr:row>3</xdr:row>
      <xdr:rowOff>457201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BE2D571E-5195-4CE6-902B-7CDEB93744B6}"/>
            </a:ext>
          </a:extLst>
        </xdr:cNvPr>
        <xdr:cNvSpPr/>
      </xdr:nvSpPr>
      <xdr:spPr>
        <a:xfrm>
          <a:off x="26908126" y="1657351"/>
          <a:ext cx="1200150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35</xdr:col>
      <xdr:colOff>485775</xdr:colOff>
      <xdr:row>3</xdr:row>
      <xdr:rowOff>457201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92466A98-1ECF-41B4-9D1D-695D3C6D29AC}"/>
            </a:ext>
          </a:extLst>
        </xdr:cNvPr>
        <xdr:cNvSpPr/>
      </xdr:nvSpPr>
      <xdr:spPr>
        <a:xfrm>
          <a:off x="32394525" y="1657350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4191000</xdr:colOff>
      <xdr:row>0</xdr:row>
      <xdr:rowOff>819150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B237C-1B33-41E0-8361-C245B584C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191000" cy="76200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3</xdr:row>
      <xdr:rowOff>133350</xdr:rowOff>
    </xdr:from>
    <xdr:to>
      <xdr:col>8</xdr:col>
      <xdr:colOff>228600</xdr:colOff>
      <xdr:row>3</xdr:row>
      <xdr:rowOff>590551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89E4E178-0852-43AC-BCA5-CF92AF82A9E8}"/>
            </a:ext>
          </a:extLst>
        </xdr:cNvPr>
        <xdr:cNvSpPr/>
      </xdr:nvSpPr>
      <xdr:spPr>
        <a:xfrm>
          <a:off x="7629525" y="164782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485775</xdr:colOff>
      <xdr:row>3</xdr:row>
      <xdr:rowOff>457201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E6D504CA-BBDD-430A-9EEC-806E6E18B27C}"/>
            </a:ext>
          </a:extLst>
        </xdr:cNvPr>
        <xdr:cNvSpPr/>
      </xdr:nvSpPr>
      <xdr:spPr>
        <a:xfrm>
          <a:off x="14420850" y="15144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485775</xdr:colOff>
      <xdr:row>3</xdr:row>
      <xdr:rowOff>457201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FA89E776-212B-4D3B-8DEA-DFDB909A2A6F}"/>
            </a:ext>
          </a:extLst>
        </xdr:cNvPr>
        <xdr:cNvSpPr/>
      </xdr:nvSpPr>
      <xdr:spPr>
        <a:xfrm>
          <a:off x="21183600" y="15144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33</xdr:col>
      <xdr:colOff>485775</xdr:colOff>
      <xdr:row>3</xdr:row>
      <xdr:rowOff>457201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4C766C9C-F4C3-43AD-A11F-BC4EF61F0A92}"/>
            </a:ext>
          </a:extLst>
        </xdr:cNvPr>
        <xdr:cNvSpPr/>
      </xdr:nvSpPr>
      <xdr:spPr>
        <a:xfrm>
          <a:off x="30918150" y="15144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41</xdr:col>
      <xdr:colOff>485775</xdr:colOff>
      <xdr:row>3</xdr:row>
      <xdr:rowOff>457201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A4CA72ED-BD65-48E1-BC96-896ECC24147F}"/>
            </a:ext>
          </a:extLst>
        </xdr:cNvPr>
        <xdr:cNvSpPr/>
      </xdr:nvSpPr>
      <xdr:spPr>
        <a:xfrm>
          <a:off x="37433250" y="15144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D67AF8-A38F-46FD-A46A-53E554C1B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91000" cy="762000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3</xdr:row>
      <xdr:rowOff>123825</xdr:rowOff>
    </xdr:from>
    <xdr:to>
      <xdr:col>8</xdr:col>
      <xdr:colOff>180975</xdr:colOff>
      <xdr:row>3</xdr:row>
      <xdr:rowOff>581026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2810D8AC-E748-4D37-A51A-A876DC5C083C}"/>
            </a:ext>
          </a:extLst>
        </xdr:cNvPr>
        <xdr:cNvSpPr/>
      </xdr:nvSpPr>
      <xdr:spPr>
        <a:xfrm>
          <a:off x="8791575" y="1600200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485775</xdr:colOff>
      <xdr:row>3</xdr:row>
      <xdr:rowOff>457201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09E53C6C-8417-4D7C-BB10-B372DCA8A280}"/>
            </a:ext>
          </a:extLst>
        </xdr:cNvPr>
        <xdr:cNvSpPr/>
      </xdr:nvSpPr>
      <xdr:spPr>
        <a:xfrm>
          <a:off x="16068675" y="14763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delacruz_mescyt_gob_do/Documents/Desktop/PRUEBA%20MESCyT%20Plantilla%20no.%202A%20Estad&#237;sticas%202021%20Matr&#237;culas%20T&#233;cnico%20Superior%20v8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UEBA%20MATRICULADOS%20202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uillen/Downloads/Desktop/6.IES%202021%20TRABAJANDO/10.%20UCNE%202021/CARRERAS%20DE%20GRADOS/Carreras%20GradosMESCyT%20Plantilla%20no.%207B%20Estad&#237;sticas%202019%20v7.0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uillen\Downloads\Desktop\6.IES%202021%20TRABAJANDO\10.%20UCNE%202021\CARRERAS%20DE%20GRADOS\Carreras%20GradosMESCyT%20Plantilla%20no.%207B%20Estad&#237;sticas%202019%20v7.0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uillen/Downloads/Desktop/6.IES%202021%20TRABAJANDO/11.%20UNIBE%202021/MESCyT%20Plantilla%20no.%207C%20Estad&#237;sticas%202021%20Programa%20PostGrado%20v8.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uillen\Downloads\Desktop\6.IES%202021%20TRABAJANDO\11.%20UNIBE%202021\MESCyT%20Plantilla%20no.%207C%20Estad&#237;sticas%202021%20Programa%20PostGrado%20v8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ernandez/Desktop/plantillas%20trabajadas%202016/47%20SAN%20VALERO%20procesada/MESCyT%20Plantilla%20no.%202A%20Estad&#237;sticas%202016%20Matriculas%20T&#233;cnico%20Superior%20v7.0,%20actualizada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pre-my.sharepoint.com/Users/sfernandez/Desktop/plantillas%20trabajadas%202016/1%20AUSD/Copia%20de%20MESCyT%20Plantilla%20no%20%203C%20Post-grado%20Estad&#237;sticas%202016%20PostGrado%20v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RANGO"/>
      <sheetName val="CLASIFICADOR"/>
      <sheetName val="MATRÍCULAS"/>
      <sheetName val="DESCRIPCIÓN"/>
      <sheetName val="DATOS"/>
      <sheetName val="VERSIÓN"/>
    </sheetNames>
    <sheetDataSet>
      <sheetData sheetId="0"/>
      <sheetData sheetId="1"/>
      <sheetData sheetId="2"/>
      <sheetData sheetId="3"/>
      <sheetData sheetId="4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DOR"/>
      <sheetName val="PARA RANGO"/>
      <sheetName val="DATOS"/>
      <sheetName val="MATRICULA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ARTES-Danza</v>
          </cell>
        </row>
        <row r="34">
          <cell r="A34" t="str">
            <v>ARTES-Diseño de Modas</v>
          </cell>
        </row>
        <row r="35">
          <cell r="A35" t="str">
            <v>ARTES-Diseño Gráfico</v>
          </cell>
        </row>
        <row r="36">
          <cell r="A36" t="str">
            <v>ARTES-Fotografía y Medios Audiovisuales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Ciencias Sociales</v>
          </cell>
        </row>
        <row r="104">
          <cell r="A104" t="str">
            <v>EDUCACIÓN-Licenciatura en Biología y Química</v>
          </cell>
        </row>
        <row r="105">
          <cell r="A105" t="str">
            <v>EDUCACIÓN-Licenciatura en Física y Matemáticas</v>
          </cell>
        </row>
        <row r="106">
          <cell r="A106" t="str">
            <v>EDUCACIÓN-Licenciatura en 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HUMANIDADES</v>
          </cell>
        </row>
        <row r="120">
          <cell r="A120" t="str">
            <v>HUMANIDADES-Antropología</v>
          </cell>
        </row>
        <row r="121">
          <cell r="A121" t="str">
            <v>HUMANIDADES-Comunicación Social</v>
          </cell>
        </row>
        <row r="122">
          <cell r="A122" t="str">
            <v>HUMANIDADES-Filosofía</v>
          </cell>
        </row>
        <row r="123">
          <cell r="A123" t="str">
            <v>HUMANIDADES-Historia</v>
          </cell>
        </row>
        <row r="124">
          <cell r="A124" t="str">
            <v>HUMANIDADES-Lenguas Modernas</v>
          </cell>
        </row>
        <row r="125">
          <cell r="A125" t="str">
            <v>HUMANIDADES-Letras</v>
          </cell>
        </row>
        <row r="126">
          <cell r="A126" t="str">
            <v>HUMANIDADES-Lingüística</v>
          </cell>
        </row>
        <row r="127">
          <cell r="A127" t="str">
            <v>HUMANIDADES-Psicología</v>
          </cell>
        </row>
        <row r="128">
          <cell r="A128" t="str">
            <v>HUMANIDADES-Otras</v>
          </cell>
        </row>
        <row r="129">
          <cell r="A129" t="str">
            <v>INGENIERÍA Y ARQUITECTURA</v>
          </cell>
        </row>
        <row r="130">
          <cell r="A130" t="str">
            <v>ING Y ARQ-Arquitectura</v>
          </cell>
        </row>
        <row r="131">
          <cell r="A131" t="str">
            <v>ING Y ARQ-Mecatrónica</v>
          </cell>
        </row>
        <row r="132">
          <cell r="A132" t="str">
            <v>ING Y ARQ-Ingeniería Civil</v>
          </cell>
        </row>
        <row r="133">
          <cell r="A133" t="str">
            <v>ING Y ARQ-Ingeniería de Aviación</v>
          </cell>
        </row>
        <row r="134">
          <cell r="A134" t="str">
            <v>ING Y ARQ-Ingeniería de minas</v>
          </cell>
        </row>
        <row r="135">
          <cell r="A135" t="str">
            <v>ING Y ARQ-Ingeniería Eléctrica</v>
          </cell>
        </row>
        <row r="136">
          <cell r="A136" t="str">
            <v>ING Y ARQ-Ingeniería Electromecánica</v>
          </cell>
        </row>
        <row r="137">
          <cell r="A137" t="str">
            <v>ING Y ARQ-Ingeniería Electrónica</v>
          </cell>
        </row>
        <row r="138">
          <cell r="A138" t="str">
            <v>ING Y ARQ-Ingeniería en Agrimensura</v>
          </cell>
        </row>
        <row r="139">
          <cell r="A139" t="str">
            <v>ING Y ARQ-Ingeniería Hidráulica</v>
          </cell>
        </row>
        <row r="140">
          <cell r="A140" t="str">
            <v>ING Y ARQ-Ingeniería Industrial</v>
          </cell>
        </row>
        <row r="141">
          <cell r="A141" t="str">
            <v>ING Y ARQ-Ingeniería Mecánica</v>
          </cell>
        </row>
        <row r="142">
          <cell r="A142" t="str">
            <v>ING Y ARQ-Ingeniería Química</v>
          </cell>
        </row>
        <row r="143">
          <cell r="A143" t="str">
            <v>ING Y ARQ-Mecánica de Suelos</v>
          </cell>
        </row>
        <row r="144">
          <cell r="A144" t="str">
            <v>ING Y ARQ-Ingeniería Robótica</v>
          </cell>
        </row>
        <row r="145">
          <cell r="A145" t="str">
            <v>ING Y ARQ-Ingeniería Agronómica</v>
          </cell>
        </row>
        <row r="146">
          <cell r="A146" t="str">
            <v>ING Y ARQ-Ingeniería de Minas</v>
          </cell>
        </row>
        <row r="147">
          <cell r="A147" t="str">
            <v>ING Y ARQ-Ingeniería de Aviación</v>
          </cell>
        </row>
        <row r="148">
          <cell r="A148" t="str">
            <v>ING Y ARQ-Ingeniería Hidráulica</v>
          </cell>
        </row>
        <row r="149">
          <cell r="A149" t="str">
            <v>ING Y ARQ-Mecánica de Suelos</v>
          </cell>
        </row>
        <row r="150">
          <cell r="A150" t="str">
            <v>ING Y ARQ-Ingeniería Electrónica</v>
          </cell>
        </row>
        <row r="151">
          <cell r="A151" t="str">
            <v>ING Y ARQ-Otras</v>
          </cell>
        </row>
        <row r="152">
          <cell r="A152" t="str">
            <v>MILITAR</v>
          </cell>
        </row>
        <row r="153">
          <cell r="A153" t="str">
            <v>MILITAR-Defensa y Seguridad</v>
          </cell>
        </row>
        <row r="154">
          <cell r="A154" t="str">
            <v>MILITAR-Ciencias Militares</v>
          </cell>
        </row>
        <row r="155">
          <cell r="A155" t="str">
            <v>MILITAR-Ciencias Aeronáuticas</v>
          </cell>
        </row>
        <row r="156">
          <cell r="A156" t="str">
            <v>MILITAR-Ciencias Navales</v>
          </cell>
        </row>
        <row r="157">
          <cell r="A157" t="str">
            <v>MILITAR-Derecho Humano</v>
          </cell>
        </row>
        <row r="158">
          <cell r="A158" t="str">
            <v>MILITAR-Comando y Estado Mayor</v>
          </cell>
        </row>
        <row r="159">
          <cell r="A159" t="str">
            <v>MILITAR-Ciencias Policiales</v>
          </cell>
        </row>
        <row r="160">
          <cell r="A160" t="str">
            <v>MILITAR-Otra</v>
          </cell>
        </row>
        <row r="161">
          <cell r="A161" t="str">
            <v>TECNOLOGÍAS DE LA INFORMACIÓN Y LA COMUNICACIÓN</v>
          </cell>
        </row>
        <row r="162">
          <cell r="A162" t="str">
            <v>TICs-Ingeniería de Computación</v>
          </cell>
        </row>
        <row r="163">
          <cell r="A163" t="str">
            <v>TICs-Ingeniería de Sistemas</v>
          </cell>
        </row>
        <row r="164">
          <cell r="A164" t="str">
            <v>TICs-Ingeniería del Software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ARTES-Danza</v>
          </cell>
        </row>
        <row r="34">
          <cell r="A34" t="str">
            <v>ARTES-Diseño de Modas</v>
          </cell>
        </row>
        <row r="35">
          <cell r="A35" t="str">
            <v>ARTES-Diseño Gráfico</v>
          </cell>
        </row>
        <row r="36">
          <cell r="A36" t="str">
            <v>ARTES-Fotografía y Medios Audiovisuales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Ciencias Sociales</v>
          </cell>
        </row>
        <row r="104">
          <cell r="A104" t="str">
            <v>EDUCACIÓN-Licenciatura en Biología y Química</v>
          </cell>
        </row>
        <row r="105">
          <cell r="A105" t="str">
            <v>EDUCACIÓN-Licenciatura en Física y Matemáticas</v>
          </cell>
        </row>
        <row r="106">
          <cell r="A106" t="str">
            <v>EDUCACIÓN-Licenciatura en 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HUMANIDADES</v>
          </cell>
        </row>
        <row r="120">
          <cell r="A120" t="str">
            <v>HUMANIDADES-Antropología</v>
          </cell>
        </row>
        <row r="121">
          <cell r="A121" t="str">
            <v>HUMANIDADES-Comunicación Social</v>
          </cell>
        </row>
        <row r="122">
          <cell r="A122" t="str">
            <v>HUMANIDADES-Filosofía</v>
          </cell>
        </row>
        <row r="123">
          <cell r="A123" t="str">
            <v>HUMANIDADES-Historia</v>
          </cell>
        </row>
        <row r="124">
          <cell r="A124" t="str">
            <v>HUMANIDADES-Lenguas Modernas</v>
          </cell>
        </row>
        <row r="125">
          <cell r="A125" t="str">
            <v>HUMANIDADES-Letras</v>
          </cell>
        </row>
        <row r="126">
          <cell r="A126" t="str">
            <v>HUMANIDADES-Lingüística</v>
          </cell>
        </row>
        <row r="127">
          <cell r="A127" t="str">
            <v>HUMANIDADES-Psicología</v>
          </cell>
        </row>
        <row r="128">
          <cell r="A128" t="str">
            <v>HUMANIDADES-Otras</v>
          </cell>
        </row>
        <row r="129">
          <cell r="A129" t="str">
            <v>INGENIERÍA Y ARQUITECTURA</v>
          </cell>
        </row>
        <row r="130">
          <cell r="A130" t="str">
            <v>ING Y ARQ-Arquitectura</v>
          </cell>
        </row>
        <row r="131">
          <cell r="A131" t="str">
            <v>ING Y ARQ-Mecatrónica</v>
          </cell>
        </row>
        <row r="132">
          <cell r="A132" t="str">
            <v>ING Y ARQ-Ingeniería Civil</v>
          </cell>
        </row>
        <row r="133">
          <cell r="A133" t="str">
            <v>ING Y ARQ-Ingeniería de Aviación</v>
          </cell>
        </row>
        <row r="134">
          <cell r="A134" t="str">
            <v>ING Y ARQ-Ingeniería de minas</v>
          </cell>
        </row>
        <row r="135">
          <cell r="A135" t="str">
            <v>ING Y ARQ-Ingeniería Eléctrica</v>
          </cell>
        </row>
        <row r="136">
          <cell r="A136" t="str">
            <v>ING Y ARQ-Ingeniería Electromecánica</v>
          </cell>
        </row>
        <row r="137">
          <cell r="A137" t="str">
            <v>ING Y ARQ-Ingeniería Electrónica</v>
          </cell>
        </row>
        <row r="138">
          <cell r="A138" t="str">
            <v>ING Y ARQ-Ingeniería en Agrimensura</v>
          </cell>
        </row>
        <row r="139">
          <cell r="A139" t="str">
            <v>ING Y ARQ-Ingeniería Hidráulica</v>
          </cell>
        </row>
        <row r="140">
          <cell r="A140" t="str">
            <v>ING Y ARQ-Ingeniería Industrial</v>
          </cell>
        </row>
        <row r="141">
          <cell r="A141" t="str">
            <v>ING Y ARQ-Ingeniería Mecánica</v>
          </cell>
        </row>
        <row r="142">
          <cell r="A142" t="str">
            <v>ING Y ARQ-Ingeniería Química</v>
          </cell>
        </row>
        <row r="143">
          <cell r="A143" t="str">
            <v>ING Y ARQ-Mecánica de Suelos</v>
          </cell>
        </row>
        <row r="144">
          <cell r="A144" t="str">
            <v>ING Y ARQ-Ingeniería Robótica</v>
          </cell>
        </row>
        <row r="145">
          <cell r="A145" t="str">
            <v>ING Y ARQ-Ingeniería Agronómica</v>
          </cell>
        </row>
        <row r="146">
          <cell r="A146" t="str">
            <v>ING Y ARQ-Ingeniería de Minas</v>
          </cell>
        </row>
        <row r="147">
          <cell r="A147" t="str">
            <v>ING Y ARQ-Ingeniería de Aviación</v>
          </cell>
        </row>
        <row r="148">
          <cell r="A148" t="str">
            <v>ING Y ARQ-Ingeniería Hidráulica</v>
          </cell>
        </row>
        <row r="149">
          <cell r="A149" t="str">
            <v>ING Y ARQ-Mecánica de Suelos</v>
          </cell>
        </row>
        <row r="150">
          <cell r="A150" t="str">
            <v>ING Y ARQ-Ingeniería Electrónica</v>
          </cell>
        </row>
        <row r="151">
          <cell r="A151" t="str">
            <v>ING Y ARQ-Otras</v>
          </cell>
        </row>
        <row r="152">
          <cell r="A152" t="str">
            <v>MILITAR</v>
          </cell>
        </row>
        <row r="153">
          <cell r="A153" t="str">
            <v>MILITAR-Defensa y Seguridad</v>
          </cell>
        </row>
        <row r="154">
          <cell r="A154" t="str">
            <v>MILITAR-Ciencias Militares</v>
          </cell>
        </row>
        <row r="155">
          <cell r="A155" t="str">
            <v>MILITAR-Ciencias Aeronáuticas</v>
          </cell>
        </row>
        <row r="156">
          <cell r="A156" t="str">
            <v>MILITAR-Ciencias Navales</v>
          </cell>
        </row>
        <row r="157">
          <cell r="A157" t="str">
            <v>MILITAR-Derecho Humano</v>
          </cell>
        </row>
        <row r="158">
          <cell r="A158" t="str">
            <v>MILITAR-Comando y Estado Mayor</v>
          </cell>
        </row>
        <row r="159">
          <cell r="A159" t="str">
            <v>MILITAR-Ciencias Policiales</v>
          </cell>
        </row>
        <row r="160">
          <cell r="A160" t="str">
            <v>MILITAR-Otra</v>
          </cell>
        </row>
        <row r="161">
          <cell r="A161" t="str">
            <v>TECNOLOGÍAS DE LA INFORMACIÓN Y LA COMUNICACIÓN</v>
          </cell>
        </row>
        <row r="162">
          <cell r="A162" t="str">
            <v>TICs-Ingeniería de Computación</v>
          </cell>
        </row>
        <row r="163">
          <cell r="A163" t="str">
            <v>TICs-Ingeniería de Sistemas</v>
          </cell>
        </row>
        <row r="164">
          <cell r="A164" t="str">
            <v>TICs-Ingeniería del Software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DESCRIPCION"/>
      <sheetName val="DATOS"/>
      <sheetName val="VERSION"/>
    </sheetNames>
    <sheetDataSet>
      <sheetData sheetId="0"/>
      <sheetData sheetId="1"/>
      <sheetData sheetId="2">
        <row r="34">
          <cell r="B34" t="str">
            <v>Especialidad</v>
          </cell>
        </row>
        <row r="35">
          <cell r="B35" t="str">
            <v>Maestría</v>
          </cell>
        </row>
        <row r="36">
          <cell r="B36" t="str">
            <v>Doctorado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DESCRIPCION"/>
      <sheetName val="DATOS"/>
      <sheetName val="VERSION"/>
    </sheetNames>
    <sheetDataSet>
      <sheetData sheetId="0"/>
      <sheetData sheetId="1"/>
      <sheetData sheetId="2">
        <row r="34">
          <cell r="B34" t="str">
            <v>Especialidad</v>
          </cell>
        </row>
        <row r="35">
          <cell r="B35" t="str">
            <v>Maestría</v>
          </cell>
        </row>
        <row r="36">
          <cell r="B36" t="str">
            <v>Doctorado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"/>
      <sheetName val="DESCRIPCION"/>
      <sheetName val="DATOS"/>
      <sheetName val="VERSION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C15" t="str">
            <v>edad</v>
          </cell>
          <cell r="D15" t="str">
            <v>intervalos</v>
          </cell>
        </row>
        <row r="16">
          <cell r="C16">
            <v>15</v>
          </cell>
          <cell r="D16" t="str">
            <v>15 y Menos</v>
          </cell>
        </row>
        <row r="17">
          <cell r="C17">
            <v>16</v>
          </cell>
          <cell r="D17" t="str">
            <v>16-20</v>
          </cell>
        </row>
        <row r="18">
          <cell r="C18">
            <v>17</v>
          </cell>
          <cell r="D18" t="str">
            <v>16-20</v>
          </cell>
        </row>
        <row r="19">
          <cell r="C19">
            <v>18</v>
          </cell>
          <cell r="D19" t="str">
            <v>16-20</v>
          </cell>
        </row>
        <row r="20">
          <cell r="C20">
            <v>19</v>
          </cell>
          <cell r="D20" t="str">
            <v>16-20</v>
          </cell>
        </row>
        <row r="21">
          <cell r="C21">
            <v>20</v>
          </cell>
          <cell r="D21" t="str">
            <v>16-20</v>
          </cell>
        </row>
        <row r="22">
          <cell r="C22">
            <v>21</v>
          </cell>
          <cell r="D22" t="str">
            <v>21-25</v>
          </cell>
        </row>
        <row r="23">
          <cell r="C23">
            <v>22</v>
          </cell>
          <cell r="D23" t="str">
            <v>21-25</v>
          </cell>
        </row>
        <row r="24">
          <cell r="C24">
            <v>23</v>
          </cell>
          <cell r="D24" t="str">
            <v>21-25</v>
          </cell>
        </row>
        <row r="25">
          <cell r="C25">
            <v>24</v>
          </cell>
          <cell r="D25" t="str">
            <v>21-25</v>
          </cell>
        </row>
        <row r="26">
          <cell r="C26">
            <v>25</v>
          </cell>
          <cell r="D26" t="str">
            <v>21-25</v>
          </cell>
        </row>
        <row r="27">
          <cell r="C27">
            <v>26</v>
          </cell>
          <cell r="D27" t="str">
            <v>26-30</v>
          </cell>
        </row>
        <row r="28">
          <cell r="C28">
            <v>27</v>
          </cell>
          <cell r="D28" t="str">
            <v>26-30</v>
          </cell>
        </row>
        <row r="29">
          <cell r="C29">
            <v>28</v>
          </cell>
          <cell r="D29" t="str">
            <v>26-30</v>
          </cell>
        </row>
        <row r="30">
          <cell r="C30">
            <v>29</v>
          </cell>
          <cell r="D30" t="str">
            <v>26-30</v>
          </cell>
        </row>
        <row r="31">
          <cell r="C31">
            <v>30</v>
          </cell>
          <cell r="D31" t="str">
            <v>26-30</v>
          </cell>
        </row>
        <row r="32">
          <cell r="C32">
            <v>31</v>
          </cell>
          <cell r="D32" t="str">
            <v>31-35</v>
          </cell>
        </row>
        <row r="33">
          <cell r="C33">
            <v>32</v>
          </cell>
          <cell r="D33" t="str">
            <v>31-35</v>
          </cell>
        </row>
        <row r="34">
          <cell r="C34">
            <v>33</v>
          </cell>
          <cell r="D34" t="str">
            <v>31-35</v>
          </cell>
        </row>
        <row r="35">
          <cell r="C35">
            <v>34</v>
          </cell>
          <cell r="D35" t="str">
            <v>31-35</v>
          </cell>
        </row>
        <row r="36">
          <cell r="C36">
            <v>35</v>
          </cell>
          <cell r="D36" t="str">
            <v>31-35</v>
          </cell>
        </row>
        <row r="37">
          <cell r="C37">
            <v>36</v>
          </cell>
          <cell r="D37" t="str">
            <v>36-40</v>
          </cell>
        </row>
        <row r="38">
          <cell r="C38">
            <v>37</v>
          </cell>
          <cell r="D38" t="str">
            <v>36-40</v>
          </cell>
        </row>
        <row r="39">
          <cell r="C39">
            <v>38</v>
          </cell>
          <cell r="D39" t="str">
            <v>36-40</v>
          </cell>
        </row>
        <row r="40">
          <cell r="C40">
            <v>39</v>
          </cell>
          <cell r="D40" t="str">
            <v>36-40</v>
          </cell>
        </row>
        <row r="41">
          <cell r="C41">
            <v>40</v>
          </cell>
          <cell r="D41" t="str">
            <v>36-40</v>
          </cell>
        </row>
        <row r="42">
          <cell r="C42">
            <v>41</v>
          </cell>
          <cell r="D42" t="str">
            <v>41-45</v>
          </cell>
        </row>
        <row r="43">
          <cell r="C43">
            <v>42</v>
          </cell>
          <cell r="D43" t="str">
            <v>41-45</v>
          </cell>
        </row>
        <row r="44">
          <cell r="C44">
            <v>43</v>
          </cell>
          <cell r="D44" t="str">
            <v>41-45</v>
          </cell>
        </row>
        <row r="45">
          <cell r="C45">
            <v>44</v>
          </cell>
          <cell r="D45" t="str">
            <v>41-45</v>
          </cell>
        </row>
        <row r="46">
          <cell r="C46">
            <v>45</v>
          </cell>
          <cell r="D46" t="str">
            <v>41-45</v>
          </cell>
        </row>
        <row r="47">
          <cell r="C47">
            <v>46</v>
          </cell>
          <cell r="D47" t="str">
            <v>46-50</v>
          </cell>
        </row>
        <row r="48">
          <cell r="C48">
            <v>47</v>
          </cell>
          <cell r="D48" t="str">
            <v>46-50</v>
          </cell>
        </row>
        <row r="49">
          <cell r="C49">
            <v>48</v>
          </cell>
          <cell r="D49" t="str">
            <v>46-50</v>
          </cell>
        </row>
        <row r="50">
          <cell r="C50">
            <v>49</v>
          </cell>
          <cell r="D50" t="str">
            <v>46-50</v>
          </cell>
        </row>
        <row r="51">
          <cell r="C51">
            <v>50</v>
          </cell>
          <cell r="D51" t="str">
            <v>46-50</v>
          </cell>
        </row>
        <row r="52">
          <cell r="C52">
            <v>51</v>
          </cell>
          <cell r="D52" t="str">
            <v>51-55</v>
          </cell>
        </row>
        <row r="53">
          <cell r="C53">
            <v>52</v>
          </cell>
          <cell r="D53" t="str">
            <v>51-55</v>
          </cell>
        </row>
        <row r="54">
          <cell r="C54">
            <v>53</v>
          </cell>
          <cell r="D54" t="str">
            <v>51-55</v>
          </cell>
        </row>
        <row r="55">
          <cell r="C55">
            <v>54</v>
          </cell>
          <cell r="D55" t="str">
            <v>51-55</v>
          </cell>
        </row>
        <row r="56">
          <cell r="C56">
            <v>55</v>
          </cell>
          <cell r="D56" t="str">
            <v>51-55</v>
          </cell>
        </row>
        <row r="57">
          <cell r="C57">
            <v>56</v>
          </cell>
          <cell r="D57" t="str">
            <v>56-60</v>
          </cell>
        </row>
        <row r="58">
          <cell r="C58">
            <v>57</v>
          </cell>
          <cell r="D58" t="str">
            <v>56-60</v>
          </cell>
        </row>
        <row r="59">
          <cell r="C59">
            <v>58</v>
          </cell>
          <cell r="D59" t="str">
            <v>56-60</v>
          </cell>
        </row>
        <row r="60">
          <cell r="C60">
            <v>59</v>
          </cell>
          <cell r="D60" t="str">
            <v>56-60</v>
          </cell>
        </row>
        <row r="61">
          <cell r="C61">
            <v>60</v>
          </cell>
          <cell r="D61" t="str">
            <v>56-60</v>
          </cell>
        </row>
        <row r="62">
          <cell r="C62">
            <v>61</v>
          </cell>
          <cell r="D62" t="str">
            <v>61 y Más</v>
          </cell>
        </row>
        <row r="63">
          <cell r="C63">
            <v>62</v>
          </cell>
          <cell r="D63" t="str">
            <v>61 y Más</v>
          </cell>
        </row>
        <row r="64">
          <cell r="C64">
            <v>63</v>
          </cell>
          <cell r="D64" t="str">
            <v>61 y Más</v>
          </cell>
        </row>
        <row r="65">
          <cell r="C65">
            <v>64</v>
          </cell>
          <cell r="D65" t="str">
            <v>61 y Más</v>
          </cell>
        </row>
        <row r="66">
          <cell r="C66">
            <v>65</v>
          </cell>
          <cell r="D66" t="str">
            <v>61 y Más</v>
          </cell>
        </row>
        <row r="67">
          <cell r="C67">
            <v>66</v>
          </cell>
          <cell r="D67" t="str">
            <v>61 y Más</v>
          </cell>
        </row>
        <row r="68">
          <cell r="C68">
            <v>67</v>
          </cell>
          <cell r="D68" t="str">
            <v>61 y Más</v>
          </cell>
        </row>
        <row r="69">
          <cell r="C69">
            <v>68</v>
          </cell>
          <cell r="D69" t="str">
            <v>61 y Más</v>
          </cell>
        </row>
        <row r="70">
          <cell r="C70">
            <v>69</v>
          </cell>
          <cell r="D70" t="str">
            <v>61 y Más</v>
          </cell>
        </row>
        <row r="71">
          <cell r="C71">
            <v>70</v>
          </cell>
          <cell r="D71" t="str">
            <v>61 y Más</v>
          </cell>
        </row>
        <row r="72">
          <cell r="C72">
            <v>71</v>
          </cell>
          <cell r="D72" t="str">
            <v>61 y Más</v>
          </cell>
        </row>
        <row r="73">
          <cell r="C73">
            <v>72</v>
          </cell>
          <cell r="D73" t="str">
            <v>61 y Más</v>
          </cell>
        </row>
        <row r="74">
          <cell r="C74">
            <v>73</v>
          </cell>
          <cell r="D74" t="str">
            <v>61 y Más</v>
          </cell>
        </row>
        <row r="75">
          <cell r="C75">
            <v>74</v>
          </cell>
          <cell r="D75" t="str">
            <v>61 y Más</v>
          </cell>
        </row>
        <row r="76">
          <cell r="C76">
            <v>75</v>
          </cell>
          <cell r="D76" t="str">
            <v>61 y Más</v>
          </cell>
        </row>
        <row r="77">
          <cell r="C77">
            <v>76</v>
          </cell>
          <cell r="D77" t="str">
            <v>61 y Más</v>
          </cell>
        </row>
        <row r="78">
          <cell r="C78">
            <v>77</v>
          </cell>
          <cell r="D78" t="str">
            <v>61 y Más</v>
          </cell>
        </row>
        <row r="79">
          <cell r="C79">
            <v>78</v>
          </cell>
          <cell r="D79" t="str">
            <v>61 y Más</v>
          </cell>
        </row>
        <row r="80">
          <cell r="C80">
            <v>79</v>
          </cell>
          <cell r="D80" t="str">
            <v>61 y Más</v>
          </cell>
        </row>
        <row r="81">
          <cell r="C81">
            <v>80</v>
          </cell>
          <cell r="D81" t="str">
            <v>61 y Más</v>
          </cell>
        </row>
        <row r="82">
          <cell r="C82">
            <v>81</v>
          </cell>
          <cell r="D82" t="str">
            <v>61 y Más</v>
          </cell>
        </row>
        <row r="83">
          <cell r="C83">
            <v>82</v>
          </cell>
          <cell r="D83" t="str">
            <v>61 y Más</v>
          </cell>
        </row>
        <row r="84">
          <cell r="C84">
            <v>83</v>
          </cell>
          <cell r="D84" t="str">
            <v>61 y Más</v>
          </cell>
        </row>
        <row r="85">
          <cell r="C85">
            <v>84</v>
          </cell>
          <cell r="D85" t="str">
            <v>61 y Más</v>
          </cell>
        </row>
        <row r="86">
          <cell r="C86">
            <v>85</v>
          </cell>
          <cell r="D86" t="str">
            <v>61 y Más</v>
          </cell>
        </row>
        <row r="87">
          <cell r="C87">
            <v>86</v>
          </cell>
          <cell r="D87" t="str">
            <v>61 y Más</v>
          </cell>
        </row>
        <row r="88">
          <cell r="C88">
            <v>87</v>
          </cell>
          <cell r="D88" t="str">
            <v>61 y Más</v>
          </cell>
        </row>
        <row r="89">
          <cell r="C89">
            <v>88</v>
          </cell>
          <cell r="D89" t="str">
            <v>61 y Más</v>
          </cell>
        </row>
        <row r="90">
          <cell r="C90">
            <v>89</v>
          </cell>
          <cell r="D90" t="str">
            <v>61 y Más</v>
          </cell>
        </row>
        <row r="91">
          <cell r="C91">
            <v>90</v>
          </cell>
          <cell r="D91" t="str">
            <v>61 y Más</v>
          </cell>
        </row>
        <row r="92">
          <cell r="C92">
            <v>91</v>
          </cell>
          <cell r="D92" t="str">
            <v>61 y Más</v>
          </cell>
        </row>
        <row r="93">
          <cell r="C93">
            <v>92</v>
          </cell>
          <cell r="D93" t="str">
            <v>61 y Más</v>
          </cell>
        </row>
        <row r="94">
          <cell r="C94">
            <v>93</v>
          </cell>
          <cell r="D94" t="str">
            <v>61 y Más</v>
          </cell>
        </row>
        <row r="95">
          <cell r="C95">
            <v>94</v>
          </cell>
          <cell r="D95" t="str">
            <v>61 y Más</v>
          </cell>
        </row>
        <row r="96">
          <cell r="C96">
            <v>95</v>
          </cell>
          <cell r="D96" t="str">
            <v>61 y Más</v>
          </cell>
        </row>
        <row r="97">
          <cell r="C97">
            <v>96</v>
          </cell>
          <cell r="D97" t="str">
            <v>61 y Más</v>
          </cell>
        </row>
        <row r="98">
          <cell r="C98">
            <v>97</v>
          </cell>
          <cell r="D98" t="str">
            <v>61 y Más</v>
          </cell>
        </row>
        <row r="99">
          <cell r="C99">
            <v>98</v>
          </cell>
          <cell r="D99" t="str">
            <v>61 y Más</v>
          </cell>
        </row>
        <row r="100">
          <cell r="C100">
            <v>99</v>
          </cell>
          <cell r="D100" t="str">
            <v>61 y Más</v>
          </cell>
        </row>
        <row r="101">
          <cell r="C101">
            <v>100</v>
          </cell>
          <cell r="D101" t="str">
            <v>61 y Más</v>
          </cell>
        </row>
        <row r="102">
          <cell r="C102">
            <v>101</v>
          </cell>
          <cell r="D102" t="str">
            <v>61 y Más</v>
          </cell>
        </row>
        <row r="103">
          <cell r="C103">
            <v>102</v>
          </cell>
          <cell r="D103" t="str">
            <v>61 y Más</v>
          </cell>
        </row>
        <row r="104">
          <cell r="C104">
            <v>103</v>
          </cell>
          <cell r="D104" t="str">
            <v>61 y Más</v>
          </cell>
        </row>
        <row r="105">
          <cell r="C105">
            <v>104</v>
          </cell>
          <cell r="D105" t="str">
            <v>61 y Más</v>
          </cell>
        </row>
        <row r="106">
          <cell r="C106">
            <v>105</v>
          </cell>
          <cell r="D106" t="str">
            <v>61 y Más</v>
          </cell>
        </row>
        <row r="107">
          <cell r="C107">
            <v>106</v>
          </cell>
          <cell r="D107" t="str">
            <v>61 y Más</v>
          </cell>
        </row>
        <row r="108">
          <cell r="C108">
            <v>107</v>
          </cell>
          <cell r="D108" t="str">
            <v>61 y Más</v>
          </cell>
        </row>
        <row r="109">
          <cell r="C109">
            <v>108</v>
          </cell>
          <cell r="D109" t="str">
            <v>61 y Más</v>
          </cell>
        </row>
        <row r="110">
          <cell r="C110">
            <v>109</v>
          </cell>
          <cell r="D110" t="str">
            <v>61 y Más</v>
          </cell>
        </row>
        <row r="111">
          <cell r="C111">
            <v>110</v>
          </cell>
          <cell r="D111" t="str">
            <v>61 y Más</v>
          </cell>
        </row>
        <row r="112">
          <cell r="C112">
            <v>111</v>
          </cell>
          <cell r="D112" t="str">
            <v>61 y Más</v>
          </cell>
        </row>
        <row r="113">
          <cell r="C113">
            <v>112</v>
          </cell>
          <cell r="D113" t="str">
            <v>61 y Más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UADOS"/>
      <sheetName val="DESCRIPCION"/>
      <sheetName val="DATOS"/>
      <sheetName val="VERSION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53AA-CBCE-401E-AB3D-036D02B6724A}">
  <dimension ref="A1:AX61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107.85546875" style="1" customWidth="1"/>
    <col min="2" max="2" width="13.5703125" style="1" bestFit="1" customWidth="1"/>
    <col min="3" max="3" width="6.140625" style="1" bestFit="1" customWidth="1"/>
    <col min="4" max="4" width="15.7109375" style="1" bestFit="1" customWidth="1"/>
    <col min="5" max="5" width="6.28515625" style="1" customWidth="1"/>
    <col min="6" max="6" width="9.140625" style="1" bestFit="1" customWidth="1"/>
    <col min="7" max="7" width="7.85546875" style="1" customWidth="1"/>
    <col min="8" max="8" width="11.42578125" style="1"/>
    <col min="9" max="9" width="66" style="1" bestFit="1" customWidth="1"/>
    <col min="10" max="10" width="13.42578125" style="1" bestFit="1" customWidth="1"/>
    <col min="11" max="11" width="6.140625" style="1" bestFit="1" customWidth="1"/>
    <col min="12" max="12" width="15" style="1" bestFit="1" customWidth="1"/>
    <col min="13" max="13" width="6.140625" style="1" bestFit="1" customWidth="1"/>
    <col min="14" max="14" width="11.42578125" style="1"/>
    <col min="15" max="15" width="6.140625" style="1" bestFit="1" customWidth="1"/>
    <col min="16" max="17" width="11.42578125" style="1"/>
    <col min="18" max="18" width="20.28515625" style="1" customWidth="1"/>
    <col min="19" max="19" width="13.42578125" style="1" customWidth="1"/>
    <col min="20" max="20" width="6.140625" style="1" bestFit="1" customWidth="1"/>
    <col min="21" max="21" width="15" style="1" bestFit="1" customWidth="1"/>
    <col min="22" max="22" width="6.140625" style="1" bestFit="1" customWidth="1"/>
    <col min="23" max="23" width="11.42578125" style="1"/>
    <col min="24" max="24" width="7.28515625" style="1" bestFit="1" customWidth="1"/>
    <col min="25" max="27" width="11.42578125" style="1"/>
    <col min="28" max="28" width="13.42578125" style="1" bestFit="1" customWidth="1"/>
    <col min="29" max="29" width="6.140625" style="1" bestFit="1" customWidth="1"/>
    <col min="30" max="30" width="15" style="1" bestFit="1" customWidth="1"/>
    <col min="31" max="31" width="6.140625" style="1" bestFit="1" customWidth="1"/>
    <col min="32" max="32" width="11.42578125" style="1"/>
    <col min="33" max="33" width="7.28515625" style="1" bestFit="1" customWidth="1"/>
    <col min="34" max="35" width="11.42578125" style="1"/>
    <col min="36" max="36" width="60.140625" style="1" bestFit="1" customWidth="1"/>
    <col min="37" max="37" width="13.42578125" style="1" bestFit="1" customWidth="1"/>
    <col min="38" max="38" width="6.140625" style="1" bestFit="1" customWidth="1"/>
    <col min="39" max="39" width="15" style="1" bestFit="1" customWidth="1"/>
    <col min="40" max="40" width="6.140625" style="1" bestFit="1" customWidth="1"/>
    <col min="41" max="41" width="8.5703125" style="1" bestFit="1" customWidth="1"/>
    <col min="42" max="42" width="7.28515625" style="1" bestFit="1" customWidth="1"/>
    <col min="43" max="43" width="11.42578125" style="1"/>
    <col min="44" max="44" width="21.140625" style="1" customWidth="1"/>
    <col min="45" max="45" width="21.42578125" style="1" customWidth="1"/>
    <col min="46" max="46" width="6.140625" style="1" bestFit="1" customWidth="1"/>
    <col min="47" max="47" width="17.5703125" style="1" customWidth="1"/>
    <col min="48" max="48" width="6.140625" style="1" bestFit="1" customWidth="1"/>
    <col min="49" max="49" width="11.42578125" style="1"/>
    <col min="50" max="50" width="7.28515625" style="1" bestFit="1" customWidth="1"/>
    <col min="51" max="16384" width="11.42578125" style="1"/>
  </cols>
  <sheetData>
    <row r="1" spans="1:50" ht="74.25" customHeight="1" x14ac:dyDescent="0.25"/>
    <row r="2" spans="1:50" ht="33" customHeight="1" x14ac:dyDescent="0.35">
      <c r="A2" s="48" t="s">
        <v>154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19"/>
    </row>
    <row r="3" spans="1:50" ht="27" customHeight="1" x14ac:dyDescent="0.25">
      <c r="A3" s="79" t="s">
        <v>187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18"/>
    </row>
    <row r="4" spans="1:50" ht="44.2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ht="45" customHeight="1" x14ac:dyDescent="0.25">
      <c r="A5" s="59" t="s">
        <v>160</v>
      </c>
      <c r="B5" s="59"/>
      <c r="C5" s="59"/>
      <c r="D5" s="59"/>
      <c r="E5" s="59"/>
      <c r="F5" s="59"/>
      <c r="G5" s="31"/>
      <c r="H5" s="35"/>
      <c r="I5" s="55" t="s">
        <v>161</v>
      </c>
      <c r="J5" s="55"/>
      <c r="K5" s="55"/>
      <c r="L5" s="55"/>
      <c r="M5" s="55"/>
      <c r="N5" s="55"/>
      <c r="O5" s="42"/>
      <c r="P5" s="35"/>
      <c r="Q5" s="35"/>
      <c r="R5" s="54" t="s">
        <v>159</v>
      </c>
      <c r="S5" s="54"/>
      <c r="T5" s="54"/>
      <c r="U5" s="54"/>
      <c r="V5" s="54"/>
      <c r="W5" s="54"/>
      <c r="X5" s="34"/>
      <c r="Y5" s="35"/>
      <c r="Z5" s="35"/>
      <c r="AA5" s="54" t="s">
        <v>162</v>
      </c>
      <c r="AB5" s="54"/>
      <c r="AC5" s="54"/>
      <c r="AD5" s="54"/>
      <c r="AE5" s="54"/>
      <c r="AF5" s="54"/>
      <c r="AG5" s="34"/>
      <c r="AH5" s="35"/>
      <c r="AI5" s="35"/>
      <c r="AJ5" s="54" t="s">
        <v>163</v>
      </c>
      <c r="AK5" s="54"/>
      <c r="AL5" s="54"/>
      <c r="AM5" s="54"/>
      <c r="AN5" s="54"/>
      <c r="AO5" s="54"/>
      <c r="AP5" s="34"/>
      <c r="AQ5" s="35"/>
      <c r="AR5" s="54" t="s">
        <v>164</v>
      </c>
      <c r="AS5" s="54"/>
      <c r="AT5" s="54"/>
      <c r="AU5" s="54"/>
      <c r="AV5" s="54"/>
      <c r="AW5" s="54"/>
      <c r="AX5" s="34"/>
    </row>
    <row r="6" spans="1:50" ht="16.5" customHeight="1" x14ac:dyDescent="0.25">
      <c r="A6" s="60" t="s">
        <v>19</v>
      </c>
      <c r="B6" s="56" t="s">
        <v>1</v>
      </c>
      <c r="C6" s="56"/>
      <c r="D6" s="56"/>
      <c r="E6" s="56"/>
      <c r="F6" s="56" t="s">
        <v>72</v>
      </c>
      <c r="G6" s="56" t="s">
        <v>158</v>
      </c>
      <c r="H6" s="35"/>
      <c r="I6" s="50" t="s">
        <v>0</v>
      </c>
      <c r="J6" s="63" t="s">
        <v>1</v>
      </c>
      <c r="K6" s="63"/>
      <c r="L6" s="63"/>
      <c r="M6" s="63"/>
      <c r="N6" s="52" t="s">
        <v>2</v>
      </c>
      <c r="O6" s="52" t="s">
        <v>158</v>
      </c>
      <c r="P6" s="35"/>
      <c r="Q6" s="35"/>
      <c r="R6" s="57" t="s">
        <v>92</v>
      </c>
      <c r="S6" s="63" t="s">
        <v>1</v>
      </c>
      <c r="T6" s="63"/>
      <c r="U6" s="63"/>
      <c r="V6" s="63"/>
      <c r="W6" s="52" t="s">
        <v>2</v>
      </c>
      <c r="X6" s="32"/>
      <c r="Y6" s="35"/>
      <c r="Z6" s="35"/>
      <c r="AA6" s="57" t="s">
        <v>92</v>
      </c>
      <c r="AB6" s="63" t="s">
        <v>1</v>
      </c>
      <c r="AC6" s="63"/>
      <c r="AD6" s="63"/>
      <c r="AE6" s="63"/>
      <c r="AF6" s="52" t="s">
        <v>2</v>
      </c>
      <c r="AG6" s="52" t="s">
        <v>158</v>
      </c>
      <c r="AH6" s="35"/>
      <c r="AI6" s="35"/>
      <c r="AJ6" s="50" t="s">
        <v>77</v>
      </c>
      <c r="AK6" s="63" t="s">
        <v>1</v>
      </c>
      <c r="AL6" s="63"/>
      <c r="AM6" s="63"/>
      <c r="AN6" s="63"/>
      <c r="AO6" s="52" t="s">
        <v>2</v>
      </c>
      <c r="AP6" s="52" t="s">
        <v>158</v>
      </c>
      <c r="AQ6" s="35"/>
      <c r="AR6" s="50" t="s">
        <v>97</v>
      </c>
      <c r="AS6" s="63" t="s">
        <v>1</v>
      </c>
      <c r="AT6" s="63"/>
      <c r="AU6" s="63"/>
      <c r="AV6" s="63"/>
      <c r="AW6" s="52" t="s">
        <v>2</v>
      </c>
      <c r="AX6" s="52" t="s">
        <v>158</v>
      </c>
    </row>
    <row r="7" spans="1:50" ht="15" customHeight="1" x14ac:dyDescent="0.25">
      <c r="A7" s="61"/>
      <c r="B7" s="3" t="s">
        <v>3</v>
      </c>
      <c r="C7" s="3" t="s">
        <v>158</v>
      </c>
      <c r="D7" s="3" t="s">
        <v>4</v>
      </c>
      <c r="E7" s="3" t="s">
        <v>158</v>
      </c>
      <c r="F7" s="62"/>
      <c r="G7" s="56"/>
      <c r="H7" s="35"/>
      <c r="I7" s="51"/>
      <c r="J7" s="11" t="s">
        <v>3</v>
      </c>
      <c r="K7" s="11" t="s">
        <v>158</v>
      </c>
      <c r="L7" s="11" t="s">
        <v>4</v>
      </c>
      <c r="M7" s="11" t="s">
        <v>158</v>
      </c>
      <c r="N7" s="53"/>
      <c r="O7" s="52"/>
      <c r="P7" s="35"/>
      <c r="Q7" s="35"/>
      <c r="R7" s="58"/>
      <c r="S7" s="11" t="s">
        <v>3</v>
      </c>
      <c r="T7" s="11" t="s">
        <v>158</v>
      </c>
      <c r="U7" s="11" t="s">
        <v>4</v>
      </c>
      <c r="V7" s="11" t="s">
        <v>158</v>
      </c>
      <c r="W7" s="53"/>
      <c r="X7" s="43" t="s">
        <v>158</v>
      </c>
      <c r="Y7" s="35"/>
      <c r="Z7" s="35"/>
      <c r="AA7" s="58"/>
      <c r="AB7" s="11" t="s">
        <v>3</v>
      </c>
      <c r="AC7" s="11" t="s">
        <v>158</v>
      </c>
      <c r="AD7" s="11" t="s">
        <v>4</v>
      </c>
      <c r="AE7" s="11" t="s">
        <v>158</v>
      </c>
      <c r="AF7" s="53"/>
      <c r="AG7" s="52"/>
      <c r="AH7" s="35"/>
      <c r="AI7" s="35"/>
      <c r="AJ7" s="51"/>
      <c r="AK7" s="11" t="s">
        <v>3</v>
      </c>
      <c r="AL7" s="11" t="s">
        <v>158</v>
      </c>
      <c r="AM7" s="11" t="s">
        <v>4</v>
      </c>
      <c r="AN7" s="11" t="s">
        <v>158</v>
      </c>
      <c r="AO7" s="53"/>
      <c r="AP7" s="52"/>
      <c r="AQ7" s="35"/>
      <c r="AR7" s="51"/>
      <c r="AS7" s="11" t="s">
        <v>3</v>
      </c>
      <c r="AT7" s="11" t="s">
        <v>158</v>
      </c>
      <c r="AU7" s="11" t="s">
        <v>4</v>
      </c>
      <c r="AV7" s="11" t="s">
        <v>158</v>
      </c>
      <c r="AW7" s="53"/>
      <c r="AX7" s="52"/>
    </row>
    <row r="8" spans="1:50" x14ac:dyDescent="0.25">
      <c r="A8" s="4" t="s">
        <v>71</v>
      </c>
      <c r="B8" s="5">
        <v>37</v>
      </c>
      <c r="C8" s="25">
        <f>+(B8/F8)*100</f>
        <v>52.857142857142861</v>
      </c>
      <c r="D8" s="5">
        <v>33</v>
      </c>
      <c r="E8" s="25">
        <f>+(D8/F8)*100</f>
        <v>47.142857142857139</v>
      </c>
      <c r="F8" s="5">
        <v>70</v>
      </c>
      <c r="G8" s="25">
        <f>+(F8/$F$58)*100</f>
        <v>1.8985110249247376E-2</v>
      </c>
      <c r="H8" s="35"/>
      <c r="I8" s="12" t="s">
        <v>5</v>
      </c>
      <c r="J8" s="13">
        <v>2897</v>
      </c>
      <c r="K8" s="29">
        <f>+(J8/N8)*100</f>
        <v>66.005923900660747</v>
      </c>
      <c r="L8" s="13">
        <v>1492</v>
      </c>
      <c r="M8" s="29">
        <f>+(L8/N8)*100</f>
        <v>33.99407609933926</v>
      </c>
      <c r="N8" s="13">
        <v>4389</v>
      </c>
      <c r="O8" s="29">
        <f>+(N8/$N$23)*100</f>
        <v>1.1903664126278106</v>
      </c>
      <c r="P8" s="35"/>
      <c r="Q8" s="35"/>
      <c r="R8" s="12" t="s">
        <v>81</v>
      </c>
      <c r="S8" s="13">
        <v>17265</v>
      </c>
      <c r="T8" s="29">
        <f>+(S8/W8)*100</f>
        <v>64.947522852951138</v>
      </c>
      <c r="U8" s="13">
        <v>9318</v>
      </c>
      <c r="V8" s="29">
        <f>+(U8/W8)*100</f>
        <v>35.052477147048869</v>
      </c>
      <c r="W8" s="13">
        <v>26583</v>
      </c>
      <c r="X8" s="29">
        <f>+(W8/$W$19)*100</f>
        <v>7.2097312250820433</v>
      </c>
      <c r="Y8" s="35"/>
      <c r="Z8" s="35"/>
      <c r="AA8" s="12" t="s">
        <v>78</v>
      </c>
      <c r="AB8" s="13">
        <v>146527</v>
      </c>
      <c r="AC8" s="29">
        <f>+(AB8/AF8)*100</f>
        <v>62.457428080629832</v>
      </c>
      <c r="AD8" s="13">
        <v>88076</v>
      </c>
      <c r="AE8" s="29">
        <f>+(AD8/AF8)*100</f>
        <v>37.542571919370168</v>
      </c>
      <c r="AF8" s="13">
        <v>234603</v>
      </c>
      <c r="AG8" s="29">
        <f>+(AF8/$AF$10)*100</f>
        <v>63.628054568631178</v>
      </c>
      <c r="AH8" s="35"/>
      <c r="AI8" s="35"/>
      <c r="AJ8" s="12" t="s">
        <v>74</v>
      </c>
      <c r="AK8" s="13">
        <v>2929</v>
      </c>
      <c r="AL8" s="29">
        <f>+(AK8/AO8)*100</f>
        <v>59.219571370804694</v>
      </c>
      <c r="AM8" s="13">
        <v>2017</v>
      </c>
      <c r="AN8" s="29">
        <f>+(AM8/AO8)*100</f>
        <v>40.780428629195306</v>
      </c>
      <c r="AO8" s="13">
        <v>4946</v>
      </c>
      <c r="AP8" s="29">
        <f>+(AO8/$AO$11)*100</f>
        <v>1.3414336470396788</v>
      </c>
      <c r="AQ8" s="35"/>
      <c r="AR8" s="12" t="s">
        <v>103</v>
      </c>
      <c r="AS8" s="13">
        <v>42</v>
      </c>
      <c r="AT8" s="29">
        <f>+(AS8/AW8)*100</f>
        <v>43.75</v>
      </c>
      <c r="AU8" s="13">
        <v>54</v>
      </c>
      <c r="AV8" s="29">
        <f>+(AU8/AW8)*100</f>
        <v>56.25</v>
      </c>
      <c r="AW8" s="13">
        <v>96</v>
      </c>
      <c r="AX8" s="29">
        <f>+(AW8/$AW$13)*100</f>
        <v>2.6036722627539258E-2</v>
      </c>
    </row>
    <row r="9" spans="1:50" x14ac:dyDescent="0.25">
      <c r="A9" s="4" t="s">
        <v>21</v>
      </c>
      <c r="B9" s="5">
        <v>113</v>
      </c>
      <c r="C9" s="25">
        <f t="shared" ref="C9:C58" si="0">+(B9/F9)*100</f>
        <v>46.88796680497925</v>
      </c>
      <c r="D9" s="5">
        <v>128</v>
      </c>
      <c r="E9" s="25">
        <f t="shared" ref="E9:E58" si="1">+(D9/F9)*100</f>
        <v>53.11203319502075</v>
      </c>
      <c r="F9" s="5">
        <v>241</v>
      </c>
      <c r="G9" s="25">
        <f t="shared" ref="G9:G58" si="2">+(F9/$F$58)*100</f>
        <v>6.5363022429551679E-2</v>
      </c>
      <c r="H9" s="35"/>
      <c r="I9" s="12" t="s">
        <v>6</v>
      </c>
      <c r="J9" s="13">
        <v>649</v>
      </c>
      <c r="K9" s="29">
        <f t="shared" ref="K9:K21" si="3">+(J9/N9)*100</f>
        <v>45.575842696629216</v>
      </c>
      <c r="L9" s="13">
        <v>775</v>
      </c>
      <c r="M9" s="29">
        <f t="shared" ref="M9:M22" si="4">+(L9/N9)*100</f>
        <v>54.424157303370791</v>
      </c>
      <c r="N9" s="13">
        <v>1424</v>
      </c>
      <c r="O9" s="29">
        <f t="shared" ref="O9:O23" si="5">+(N9/$N$23)*100</f>
        <v>0.38621138564183233</v>
      </c>
      <c r="P9" s="35"/>
      <c r="Q9" s="35"/>
      <c r="R9" s="12" t="s">
        <v>82</v>
      </c>
      <c r="S9" s="13">
        <v>85422</v>
      </c>
      <c r="T9" s="29">
        <f t="shared" ref="T9:T19" si="6">+(S9/W9)*100</f>
        <v>63.045788681250556</v>
      </c>
      <c r="U9" s="13">
        <v>50070</v>
      </c>
      <c r="V9" s="29">
        <f t="shared" ref="V9:V19" si="7">+(U9/W9)*100</f>
        <v>36.954211318749444</v>
      </c>
      <c r="W9" s="13">
        <v>135492</v>
      </c>
      <c r="X9" s="29">
        <f t="shared" ref="X9:X19" si="8">+(W9/$W$19)*100</f>
        <v>36.747579398443222</v>
      </c>
      <c r="Y9" s="35"/>
      <c r="Z9" s="35"/>
      <c r="AA9" s="12" t="s">
        <v>79</v>
      </c>
      <c r="AB9" s="13">
        <v>88553</v>
      </c>
      <c r="AC9" s="29">
        <f>+(AB9/AF9)*100</f>
        <v>66.031601631533036</v>
      </c>
      <c r="AD9" s="13">
        <v>45554</v>
      </c>
      <c r="AE9" s="29">
        <f>+(AD9/AF9)*100</f>
        <v>33.968398368466964</v>
      </c>
      <c r="AF9" s="13">
        <v>134107</v>
      </c>
      <c r="AG9" s="29">
        <f>+(AF9/$AF$10)*100</f>
        <v>36.371945431368822</v>
      </c>
      <c r="AH9" s="35"/>
      <c r="AI9" s="35"/>
      <c r="AJ9" s="12" t="s">
        <v>75</v>
      </c>
      <c r="AK9" s="13">
        <v>4460</v>
      </c>
      <c r="AL9" s="29">
        <f t="shared" ref="AL9:AL11" si="9">+(AK9/AO9)*100</f>
        <v>42.298937784522003</v>
      </c>
      <c r="AM9" s="13">
        <v>6084</v>
      </c>
      <c r="AN9" s="29">
        <f t="shared" ref="AN9:AN11" si="10">+(AM9/AO9)*100</f>
        <v>57.701062215477997</v>
      </c>
      <c r="AO9" s="13">
        <v>10544</v>
      </c>
      <c r="AP9" s="29">
        <f t="shared" ref="AP9:AP11" si="11">+(AO9/$AO$11)*100</f>
        <v>2.8597000352580619</v>
      </c>
      <c r="AQ9" s="35"/>
      <c r="AR9" s="12" t="s">
        <v>93</v>
      </c>
      <c r="AS9" s="13">
        <v>1616</v>
      </c>
      <c r="AT9" s="29">
        <f t="shared" ref="AT9:AT13" si="12">+(AS9/AW9)*100</f>
        <v>78.446601941747574</v>
      </c>
      <c r="AU9" s="13">
        <v>444</v>
      </c>
      <c r="AV9" s="29">
        <f t="shared" ref="AV9:AV11" si="13">+(AU9/AW9)*100</f>
        <v>21.553398058252426</v>
      </c>
      <c r="AW9" s="13">
        <v>2060</v>
      </c>
      <c r="AX9" s="29">
        <f t="shared" ref="AX9:AX13" si="14">+(AW9/$AW$13)*100</f>
        <v>0.55870467304927995</v>
      </c>
    </row>
    <row r="10" spans="1:50" x14ac:dyDescent="0.25">
      <c r="A10" s="4" t="s">
        <v>22</v>
      </c>
      <c r="B10" s="5">
        <v>47</v>
      </c>
      <c r="C10" s="25">
        <f t="shared" si="0"/>
        <v>74.603174603174608</v>
      </c>
      <c r="D10" s="5">
        <v>16</v>
      </c>
      <c r="E10" s="25">
        <f t="shared" si="1"/>
        <v>25.396825396825395</v>
      </c>
      <c r="F10" s="5">
        <v>63</v>
      </c>
      <c r="G10" s="25">
        <f t="shared" si="2"/>
        <v>1.7086599224322638E-2</v>
      </c>
      <c r="H10" s="35"/>
      <c r="I10" s="12" t="s">
        <v>7</v>
      </c>
      <c r="J10" s="13">
        <v>2819</v>
      </c>
      <c r="K10" s="29">
        <f t="shared" si="3"/>
        <v>43.664807930607182</v>
      </c>
      <c r="L10" s="13">
        <v>3637</v>
      </c>
      <c r="M10" s="29">
        <f t="shared" si="4"/>
        <v>56.335192069392818</v>
      </c>
      <c r="N10" s="13">
        <v>6456</v>
      </c>
      <c r="O10" s="29">
        <f t="shared" si="5"/>
        <v>1.7509695967020149</v>
      </c>
      <c r="P10" s="35"/>
      <c r="Q10" s="35"/>
      <c r="R10" s="12" t="s">
        <v>83</v>
      </c>
      <c r="S10" s="13">
        <v>49663</v>
      </c>
      <c r="T10" s="29">
        <f t="shared" si="6"/>
        <v>63.759612792235302</v>
      </c>
      <c r="U10" s="13">
        <v>28228</v>
      </c>
      <c r="V10" s="29">
        <f t="shared" si="7"/>
        <v>36.240387207764698</v>
      </c>
      <c r="W10" s="13">
        <v>77891</v>
      </c>
      <c r="X10" s="29">
        <f t="shared" si="8"/>
        <v>21.125274606058962</v>
      </c>
      <c r="Y10" s="35"/>
      <c r="Z10" s="35"/>
      <c r="AA10" s="14" t="s">
        <v>2</v>
      </c>
      <c r="AB10" s="15">
        <v>235080</v>
      </c>
      <c r="AC10" s="30">
        <f>+(AB10/AF10)*100</f>
        <v>63.757424534186754</v>
      </c>
      <c r="AD10" s="15">
        <v>133630</v>
      </c>
      <c r="AE10" s="30">
        <f>+(AD10/AF10)*100</f>
        <v>36.242575465813246</v>
      </c>
      <c r="AF10" s="15">
        <v>368710</v>
      </c>
      <c r="AG10" s="30">
        <f>+(AF10/$AF$10)*100</f>
        <v>100</v>
      </c>
      <c r="AH10" s="35"/>
      <c r="AI10" s="35"/>
      <c r="AJ10" s="12" t="s">
        <v>76</v>
      </c>
      <c r="AK10" s="13">
        <v>227691</v>
      </c>
      <c r="AL10" s="29">
        <f t="shared" si="9"/>
        <v>64.461525394938008</v>
      </c>
      <c r="AM10" s="13">
        <v>125529</v>
      </c>
      <c r="AN10" s="29">
        <f t="shared" si="10"/>
        <v>35.538474605062007</v>
      </c>
      <c r="AO10" s="13">
        <v>353220</v>
      </c>
      <c r="AP10" s="29">
        <f t="shared" si="11"/>
        <v>95.798866317702263</v>
      </c>
      <c r="AQ10" s="35"/>
      <c r="AR10" s="12" t="s">
        <v>94</v>
      </c>
      <c r="AS10" s="13">
        <v>214160</v>
      </c>
      <c r="AT10" s="29">
        <f t="shared" si="12"/>
        <v>64.349608031081075</v>
      </c>
      <c r="AU10" s="13">
        <v>118647</v>
      </c>
      <c r="AV10" s="29">
        <f t="shared" si="13"/>
        <v>35.650391968918917</v>
      </c>
      <c r="AW10" s="13">
        <v>332807</v>
      </c>
      <c r="AX10" s="29">
        <f t="shared" si="14"/>
        <v>90.262536953161018</v>
      </c>
    </row>
    <row r="11" spans="1:50" x14ac:dyDescent="0.25">
      <c r="A11" s="4" t="s">
        <v>23</v>
      </c>
      <c r="B11" s="5">
        <v>138</v>
      </c>
      <c r="C11" s="25">
        <f t="shared" si="0"/>
        <v>70.769230769230774</v>
      </c>
      <c r="D11" s="5">
        <v>57</v>
      </c>
      <c r="E11" s="25">
        <f t="shared" si="1"/>
        <v>29.230769230769234</v>
      </c>
      <c r="F11" s="5">
        <v>195</v>
      </c>
      <c r="G11" s="25">
        <f t="shared" si="2"/>
        <v>5.2887092837189113E-2</v>
      </c>
      <c r="H11" s="35"/>
      <c r="I11" s="12" t="s">
        <v>8</v>
      </c>
      <c r="J11" s="13">
        <v>340</v>
      </c>
      <c r="K11" s="29">
        <f t="shared" si="3"/>
        <v>46.258503401360542</v>
      </c>
      <c r="L11" s="13">
        <v>395</v>
      </c>
      <c r="M11" s="29">
        <f t="shared" si="4"/>
        <v>53.741496598639458</v>
      </c>
      <c r="N11" s="13">
        <v>735</v>
      </c>
      <c r="O11" s="29">
        <f t="shared" si="5"/>
        <v>0.19934365761709746</v>
      </c>
      <c r="P11" s="35"/>
      <c r="Q11" s="35"/>
      <c r="R11" s="12" t="s">
        <v>84</v>
      </c>
      <c r="S11" s="13">
        <v>27579</v>
      </c>
      <c r="T11" s="29">
        <f t="shared" si="6"/>
        <v>65.377868386117953</v>
      </c>
      <c r="U11" s="13">
        <v>14605</v>
      </c>
      <c r="V11" s="29">
        <f t="shared" si="7"/>
        <v>34.62213161388204</v>
      </c>
      <c r="W11" s="13">
        <v>42184</v>
      </c>
      <c r="X11" s="29">
        <f t="shared" si="8"/>
        <v>11.440969867917875</v>
      </c>
      <c r="Y11" s="35"/>
      <c r="Z11" s="35"/>
      <c r="AA11" s="49" t="s">
        <v>184</v>
      </c>
      <c r="AB11" s="49"/>
      <c r="AC11" s="49"/>
      <c r="AD11" s="49"/>
      <c r="AE11" s="49"/>
      <c r="AF11" s="49"/>
      <c r="AG11" s="36"/>
      <c r="AH11" s="35"/>
      <c r="AI11" s="35"/>
      <c r="AJ11" s="14" t="s">
        <v>2</v>
      </c>
      <c r="AK11" s="15">
        <v>235080</v>
      </c>
      <c r="AL11" s="30">
        <f t="shared" si="9"/>
        <v>63.757424534186754</v>
      </c>
      <c r="AM11" s="15">
        <v>133630</v>
      </c>
      <c r="AN11" s="30">
        <f t="shared" si="10"/>
        <v>36.242575465813246</v>
      </c>
      <c r="AO11" s="15">
        <v>368710</v>
      </c>
      <c r="AP11" s="30">
        <f t="shared" si="11"/>
        <v>100</v>
      </c>
      <c r="AQ11" s="35"/>
      <c r="AR11" s="12" t="s">
        <v>95</v>
      </c>
      <c r="AS11" s="13">
        <v>11862</v>
      </c>
      <c r="AT11" s="29">
        <f t="shared" si="12"/>
        <v>70.143693453964872</v>
      </c>
      <c r="AU11" s="13">
        <v>5049</v>
      </c>
      <c r="AV11" s="29">
        <f t="shared" si="13"/>
        <v>29.856306546035128</v>
      </c>
      <c r="AW11" s="13">
        <v>16911</v>
      </c>
      <c r="AX11" s="29">
        <f t="shared" si="14"/>
        <v>4.5865314203574625</v>
      </c>
    </row>
    <row r="12" spans="1:50" x14ac:dyDescent="0.25">
      <c r="A12" s="4" t="s">
        <v>70</v>
      </c>
      <c r="B12" s="5">
        <v>78</v>
      </c>
      <c r="C12" s="25">
        <f t="shared" si="0"/>
        <v>75</v>
      </c>
      <c r="D12" s="5">
        <v>26</v>
      </c>
      <c r="E12" s="25">
        <f t="shared" si="1"/>
        <v>25</v>
      </c>
      <c r="F12" s="5">
        <v>104</v>
      </c>
      <c r="G12" s="25">
        <f t="shared" si="2"/>
        <v>2.8206449513167531E-2</v>
      </c>
      <c r="H12" s="35"/>
      <c r="I12" s="12" t="s">
        <v>9</v>
      </c>
      <c r="J12" s="13">
        <v>15567</v>
      </c>
      <c r="K12" s="29">
        <f t="shared" si="3"/>
        <v>54.952696978254735</v>
      </c>
      <c r="L12" s="13">
        <v>12761</v>
      </c>
      <c r="M12" s="29">
        <f t="shared" si="4"/>
        <v>45.047303021745272</v>
      </c>
      <c r="N12" s="13">
        <v>28328</v>
      </c>
      <c r="O12" s="29">
        <f t="shared" si="5"/>
        <v>7.6830029020097097</v>
      </c>
      <c r="P12" s="35"/>
      <c r="Q12" s="35"/>
      <c r="R12" s="12" t="s">
        <v>85</v>
      </c>
      <c r="S12" s="13">
        <v>15784</v>
      </c>
      <c r="T12" s="29">
        <f t="shared" si="6"/>
        <v>64.73893605676551</v>
      </c>
      <c r="U12" s="13">
        <v>8597</v>
      </c>
      <c r="V12" s="29">
        <f t="shared" si="7"/>
        <v>35.26106394323449</v>
      </c>
      <c r="W12" s="13">
        <v>24381</v>
      </c>
      <c r="X12" s="29">
        <f t="shared" si="8"/>
        <v>6.6125138998128605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49" t="s">
        <v>184</v>
      </c>
      <c r="AK12" s="49"/>
      <c r="AL12" s="49"/>
      <c r="AM12" s="49"/>
      <c r="AN12" s="49"/>
      <c r="AO12" s="49"/>
      <c r="AP12" s="36"/>
      <c r="AQ12" s="35"/>
      <c r="AR12" s="12" t="s">
        <v>96</v>
      </c>
      <c r="AS12" s="13">
        <v>7400</v>
      </c>
      <c r="AT12" s="29">
        <f t="shared" si="12"/>
        <v>43.953433119505817</v>
      </c>
      <c r="AU12" s="13">
        <v>9436</v>
      </c>
      <c r="AV12" s="29">
        <f>+(AU12/AW12)*100</f>
        <v>56.046566880494176</v>
      </c>
      <c r="AW12" s="13">
        <v>16836</v>
      </c>
      <c r="AX12" s="29">
        <f t="shared" si="14"/>
        <v>4.5661902308046978</v>
      </c>
    </row>
    <row r="13" spans="1:50" x14ac:dyDescent="0.25">
      <c r="A13" s="4" t="s">
        <v>24</v>
      </c>
      <c r="B13" s="5">
        <v>31</v>
      </c>
      <c r="C13" s="25">
        <f t="shared" si="0"/>
        <v>67.391304347826093</v>
      </c>
      <c r="D13" s="5">
        <v>15</v>
      </c>
      <c r="E13" s="25">
        <f t="shared" si="1"/>
        <v>32.608695652173914</v>
      </c>
      <c r="F13" s="5">
        <v>46</v>
      </c>
      <c r="G13" s="25">
        <f t="shared" si="2"/>
        <v>1.2475929592362562E-2</v>
      </c>
      <c r="H13" s="35"/>
      <c r="I13" s="12" t="s">
        <v>10</v>
      </c>
      <c r="J13" s="13">
        <v>57514</v>
      </c>
      <c r="K13" s="29">
        <f t="shared" si="3"/>
        <v>74.02440280065899</v>
      </c>
      <c r="L13" s="13">
        <v>20182</v>
      </c>
      <c r="M13" s="29">
        <f t="shared" si="4"/>
        <v>25.975597199341021</v>
      </c>
      <c r="N13" s="13">
        <v>77696</v>
      </c>
      <c r="O13" s="29">
        <f t="shared" si="5"/>
        <v>21.072387513221774</v>
      </c>
      <c r="P13" s="35"/>
      <c r="Q13" s="35"/>
      <c r="R13" s="12" t="s">
        <v>86</v>
      </c>
      <c r="S13" s="13">
        <v>8936</v>
      </c>
      <c r="T13" s="29">
        <f t="shared" si="6"/>
        <v>63.281637277813182</v>
      </c>
      <c r="U13" s="13">
        <v>5185</v>
      </c>
      <c r="V13" s="29">
        <f t="shared" si="7"/>
        <v>36.718362722186818</v>
      </c>
      <c r="W13" s="13">
        <v>14121</v>
      </c>
      <c r="X13" s="29">
        <f t="shared" si="8"/>
        <v>3.8298391689946025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14" t="s">
        <v>2</v>
      </c>
      <c r="AS13" s="15">
        <v>235080</v>
      </c>
      <c r="AT13" s="30">
        <f t="shared" si="12"/>
        <v>63.757424534186754</v>
      </c>
      <c r="AU13" s="15">
        <v>133630</v>
      </c>
      <c r="AV13" s="30">
        <f>+(AU13/AW13)*100</f>
        <v>36.242575465813246</v>
      </c>
      <c r="AW13" s="15">
        <v>368710</v>
      </c>
      <c r="AX13" s="30">
        <f t="shared" si="14"/>
        <v>100</v>
      </c>
    </row>
    <row r="14" spans="1:50" x14ac:dyDescent="0.25">
      <c r="A14" s="4" t="s">
        <v>69</v>
      </c>
      <c r="B14" s="5">
        <v>2333</v>
      </c>
      <c r="C14" s="25">
        <f t="shared" si="0"/>
        <v>62.213333333333331</v>
      </c>
      <c r="D14" s="5">
        <v>1417</v>
      </c>
      <c r="E14" s="25">
        <f t="shared" si="1"/>
        <v>37.786666666666669</v>
      </c>
      <c r="F14" s="5">
        <v>3750</v>
      </c>
      <c r="G14" s="25">
        <f t="shared" si="2"/>
        <v>1.0170594776382522</v>
      </c>
      <c r="H14" s="35"/>
      <c r="I14" s="12" t="s">
        <v>11</v>
      </c>
      <c r="J14" s="13">
        <v>35618</v>
      </c>
      <c r="K14" s="29">
        <f t="shared" si="3"/>
        <v>82.69409361069836</v>
      </c>
      <c r="L14" s="13">
        <v>7454</v>
      </c>
      <c r="M14" s="29">
        <f t="shared" si="4"/>
        <v>17.305906389301633</v>
      </c>
      <c r="N14" s="13">
        <v>43072</v>
      </c>
      <c r="O14" s="29">
        <f t="shared" si="5"/>
        <v>11.681809552222614</v>
      </c>
      <c r="P14" s="35"/>
      <c r="Q14" s="35"/>
      <c r="R14" s="12" t="s">
        <v>87</v>
      </c>
      <c r="S14" s="13">
        <v>4384</v>
      </c>
      <c r="T14" s="29">
        <f t="shared" si="6"/>
        <v>61.53846153846154</v>
      </c>
      <c r="U14" s="13">
        <v>2740</v>
      </c>
      <c r="V14" s="29">
        <f t="shared" si="7"/>
        <v>38.461538461538467</v>
      </c>
      <c r="W14" s="13">
        <v>7124</v>
      </c>
      <c r="X14" s="29">
        <f t="shared" si="8"/>
        <v>1.9321417916519756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49" t="s">
        <v>184</v>
      </c>
      <c r="AS14" s="49"/>
      <c r="AT14" s="49"/>
      <c r="AU14" s="49"/>
      <c r="AV14" s="49"/>
      <c r="AW14" s="49"/>
      <c r="AX14" s="36"/>
    </row>
    <row r="15" spans="1:50" x14ac:dyDescent="0.25">
      <c r="A15" s="4" t="s">
        <v>25</v>
      </c>
      <c r="B15" s="5">
        <v>489</v>
      </c>
      <c r="C15" s="25">
        <f t="shared" si="0"/>
        <v>34.1958041958042</v>
      </c>
      <c r="D15" s="5">
        <v>941</v>
      </c>
      <c r="E15" s="25">
        <f t="shared" si="1"/>
        <v>65.804195804195814</v>
      </c>
      <c r="F15" s="5">
        <v>1430</v>
      </c>
      <c r="G15" s="25">
        <f t="shared" si="2"/>
        <v>0.38783868080605355</v>
      </c>
      <c r="H15" s="35"/>
      <c r="I15" s="12" t="s">
        <v>12</v>
      </c>
      <c r="J15" s="13">
        <v>7579</v>
      </c>
      <c r="K15" s="29">
        <f t="shared" si="3"/>
        <v>28.017448523159956</v>
      </c>
      <c r="L15" s="13">
        <v>19472</v>
      </c>
      <c r="M15" s="29">
        <f t="shared" si="4"/>
        <v>71.982551476840044</v>
      </c>
      <c r="N15" s="13">
        <v>27051</v>
      </c>
      <c r="O15" s="29">
        <f t="shared" si="5"/>
        <v>7.336660247891297</v>
      </c>
      <c r="P15" s="35"/>
      <c r="Q15" s="35"/>
      <c r="R15" s="12" t="s">
        <v>88</v>
      </c>
      <c r="S15" s="13">
        <v>2169</v>
      </c>
      <c r="T15" s="29">
        <f t="shared" si="6"/>
        <v>59.506172839506178</v>
      </c>
      <c r="U15" s="13">
        <v>1476</v>
      </c>
      <c r="V15" s="29">
        <f t="shared" si="7"/>
        <v>40.493827160493829</v>
      </c>
      <c r="W15" s="13">
        <v>3645</v>
      </c>
      <c r="X15" s="29">
        <f t="shared" si="8"/>
        <v>0.98858181226438124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x14ac:dyDescent="0.25">
      <c r="A16" s="4" t="s">
        <v>26</v>
      </c>
      <c r="B16" s="5">
        <v>47</v>
      </c>
      <c r="C16" s="25">
        <f t="shared" si="0"/>
        <v>19.262295081967213</v>
      </c>
      <c r="D16" s="5">
        <v>197</v>
      </c>
      <c r="E16" s="25">
        <f t="shared" si="1"/>
        <v>80.737704918032776</v>
      </c>
      <c r="F16" s="5">
        <v>244</v>
      </c>
      <c r="G16" s="25">
        <f t="shared" si="2"/>
        <v>6.6176670011662275E-2</v>
      </c>
      <c r="H16" s="35"/>
      <c r="I16" s="12" t="s">
        <v>13</v>
      </c>
      <c r="J16" s="13">
        <v>259</v>
      </c>
      <c r="K16" s="29">
        <f t="shared" si="3"/>
        <v>68.337730870712392</v>
      </c>
      <c r="L16" s="13">
        <v>120</v>
      </c>
      <c r="M16" s="29">
        <f t="shared" si="4"/>
        <v>31.662269129287601</v>
      </c>
      <c r="N16" s="13">
        <v>379</v>
      </c>
      <c r="O16" s="29">
        <f t="shared" si="5"/>
        <v>0.10279081120663935</v>
      </c>
      <c r="P16" s="35"/>
      <c r="Q16" s="35"/>
      <c r="R16" s="12" t="s">
        <v>89</v>
      </c>
      <c r="S16" s="13">
        <v>880</v>
      </c>
      <c r="T16" s="29">
        <f t="shared" si="6"/>
        <v>53.236539624924383</v>
      </c>
      <c r="U16" s="13">
        <v>773</v>
      </c>
      <c r="V16" s="29">
        <f t="shared" si="7"/>
        <v>46.763460375075624</v>
      </c>
      <c r="W16" s="13">
        <v>1653</v>
      </c>
      <c r="X16" s="29">
        <f t="shared" si="8"/>
        <v>0.44831981774294155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50" x14ac:dyDescent="0.25">
      <c r="A17" s="4" t="s">
        <v>68</v>
      </c>
      <c r="B17" s="5">
        <v>71</v>
      </c>
      <c r="C17" s="25">
        <f t="shared" si="0"/>
        <v>62.831858407079643</v>
      </c>
      <c r="D17" s="5">
        <v>42</v>
      </c>
      <c r="E17" s="25">
        <f t="shared" si="1"/>
        <v>37.168141592920357</v>
      </c>
      <c r="F17" s="5">
        <v>113</v>
      </c>
      <c r="G17" s="25">
        <f t="shared" si="2"/>
        <v>3.0647392259499338E-2</v>
      </c>
      <c r="H17" s="35"/>
      <c r="I17" s="12" t="s">
        <v>14</v>
      </c>
      <c r="J17" s="13">
        <v>152</v>
      </c>
      <c r="K17" s="29">
        <f t="shared" si="3"/>
        <v>22.891566265060241</v>
      </c>
      <c r="L17" s="13">
        <v>512</v>
      </c>
      <c r="M17" s="29">
        <f t="shared" si="4"/>
        <v>77.108433734939766</v>
      </c>
      <c r="N17" s="13">
        <v>664</v>
      </c>
      <c r="O17" s="29">
        <f t="shared" si="5"/>
        <v>0.18008733150714654</v>
      </c>
      <c r="P17" s="35"/>
      <c r="Q17" s="35"/>
      <c r="R17" s="12" t="s">
        <v>90</v>
      </c>
      <c r="S17" s="13">
        <v>397</v>
      </c>
      <c r="T17" s="29">
        <f t="shared" si="6"/>
        <v>42.642320085929107</v>
      </c>
      <c r="U17" s="13">
        <v>534</v>
      </c>
      <c r="V17" s="29">
        <f t="shared" si="7"/>
        <v>57.357679914070893</v>
      </c>
      <c r="W17" s="13">
        <v>931</v>
      </c>
      <c r="X17" s="29">
        <f t="shared" si="8"/>
        <v>0.25250196631499011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x14ac:dyDescent="0.25">
      <c r="A18" s="4" t="s">
        <v>27</v>
      </c>
      <c r="B18" s="5">
        <v>81</v>
      </c>
      <c r="C18" s="25">
        <f t="shared" si="0"/>
        <v>62.307692307692307</v>
      </c>
      <c r="D18" s="5">
        <v>49</v>
      </c>
      <c r="E18" s="25">
        <f t="shared" si="1"/>
        <v>37.692307692307693</v>
      </c>
      <c r="F18" s="5">
        <v>130</v>
      </c>
      <c r="G18" s="25">
        <f t="shared" si="2"/>
        <v>3.5258061891459413E-2</v>
      </c>
      <c r="H18" s="35"/>
      <c r="I18" s="12" t="s">
        <v>15</v>
      </c>
      <c r="J18" s="13">
        <v>46399</v>
      </c>
      <c r="K18" s="29">
        <f t="shared" si="3"/>
        <v>62.613354204901214</v>
      </c>
      <c r="L18" s="13">
        <v>27705</v>
      </c>
      <c r="M18" s="29">
        <f t="shared" si="4"/>
        <v>37.386645795098779</v>
      </c>
      <c r="N18" s="13">
        <v>74104</v>
      </c>
      <c r="O18" s="29">
        <f t="shared" si="5"/>
        <v>20.09818014157468</v>
      </c>
      <c r="P18" s="35"/>
      <c r="Q18" s="35"/>
      <c r="R18" s="12" t="s">
        <v>104</v>
      </c>
      <c r="S18" s="13">
        <v>22601</v>
      </c>
      <c r="T18" s="29">
        <f t="shared" si="6"/>
        <v>65.123181097824528</v>
      </c>
      <c r="U18" s="13">
        <v>12104</v>
      </c>
      <c r="V18" s="29">
        <f t="shared" si="7"/>
        <v>34.876818902175479</v>
      </c>
      <c r="W18" s="13">
        <v>34705</v>
      </c>
      <c r="X18" s="29">
        <f t="shared" si="8"/>
        <v>9.4125464457161456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x14ac:dyDescent="0.25">
      <c r="A19" s="4" t="s">
        <v>28</v>
      </c>
      <c r="B19" s="5">
        <v>549</v>
      </c>
      <c r="C19" s="25">
        <f t="shared" si="0"/>
        <v>28.475103734439834</v>
      </c>
      <c r="D19" s="5">
        <v>1379</v>
      </c>
      <c r="E19" s="25">
        <f t="shared" si="1"/>
        <v>71.524896265560173</v>
      </c>
      <c r="F19" s="5">
        <v>1928</v>
      </c>
      <c r="G19" s="25">
        <f t="shared" si="2"/>
        <v>0.52290417943641343</v>
      </c>
      <c r="H19" s="35"/>
      <c r="I19" s="12" t="s">
        <v>16</v>
      </c>
      <c r="J19" s="13">
        <v>35358</v>
      </c>
      <c r="K19" s="29">
        <f t="shared" si="3"/>
        <v>80.8829921079721</v>
      </c>
      <c r="L19" s="13">
        <v>8357</v>
      </c>
      <c r="M19" s="29">
        <f t="shared" si="4"/>
        <v>19.117007892027907</v>
      </c>
      <c r="N19" s="13">
        <v>43715</v>
      </c>
      <c r="O19" s="29">
        <f t="shared" si="5"/>
        <v>11.856201350654986</v>
      </c>
      <c r="P19" s="35"/>
      <c r="Q19" s="35"/>
      <c r="R19" s="14" t="s">
        <v>2</v>
      </c>
      <c r="S19" s="15">
        <v>235080</v>
      </c>
      <c r="T19" s="30">
        <f t="shared" si="6"/>
        <v>63.757424534186754</v>
      </c>
      <c r="U19" s="15">
        <v>133630</v>
      </c>
      <c r="V19" s="30">
        <f t="shared" si="7"/>
        <v>36.242575465813246</v>
      </c>
      <c r="W19" s="15">
        <v>368710</v>
      </c>
      <c r="X19" s="30">
        <f t="shared" si="8"/>
        <v>100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spans="1:50" x14ac:dyDescent="0.25">
      <c r="A20" s="4" t="s">
        <v>29</v>
      </c>
      <c r="B20" s="5">
        <v>112</v>
      </c>
      <c r="C20" s="25">
        <f t="shared" si="0"/>
        <v>94.117647058823522</v>
      </c>
      <c r="D20" s="5">
        <v>7</v>
      </c>
      <c r="E20" s="25">
        <f t="shared" si="1"/>
        <v>5.8823529411764701</v>
      </c>
      <c r="F20" s="5">
        <v>119</v>
      </c>
      <c r="G20" s="25">
        <f t="shared" si="2"/>
        <v>3.2274687423720541E-2</v>
      </c>
      <c r="H20" s="35"/>
      <c r="I20" s="12" t="s">
        <v>17</v>
      </c>
      <c r="J20" s="13">
        <v>3911</v>
      </c>
      <c r="K20" s="29">
        <f>+(J20/N20)*100</f>
        <v>18.585752981989259</v>
      </c>
      <c r="L20" s="13">
        <v>17132</v>
      </c>
      <c r="M20" s="29">
        <f t="shared" si="4"/>
        <v>81.414247018010741</v>
      </c>
      <c r="N20" s="13">
        <v>21043</v>
      </c>
      <c r="O20" s="29">
        <f t="shared" si="5"/>
        <v>5.7071953567844647</v>
      </c>
      <c r="P20" s="35"/>
      <c r="Q20" s="35"/>
      <c r="R20" s="49" t="s">
        <v>184</v>
      </c>
      <c r="S20" s="49"/>
      <c r="T20" s="49"/>
      <c r="U20" s="49"/>
      <c r="V20" s="49"/>
      <c r="W20" s="49"/>
      <c r="X20" s="36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0" x14ac:dyDescent="0.25">
      <c r="A21" s="4" t="s">
        <v>30</v>
      </c>
      <c r="B21" s="5">
        <v>68</v>
      </c>
      <c r="C21" s="25">
        <f t="shared" si="0"/>
        <v>19.428571428571427</v>
      </c>
      <c r="D21" s="5">
        <v>282</v>
      </c>
      <c r="E21" s="25">
        <f t="shared" si="1"/>
        <v>80.571428571428569</v>
      </c>
      <c r="F21" s="5">
        <v>350</v>
      </c>
      <c r="G21" s="25">
        <f t="shared" si="2"/>
        <v>9.4925551246236889E-2</v>
      </c>
      <c r="H21" s="35"/>
      <c r="I21" s="12" t="s">
        <v>18</v>
      </c>
      <c r="J21" s="13">
        <v>25969</v>
      </c>
      <c r="K21" s="29">
        <f t="shared" si="3"/>
        <v>65.634635798412774</v>
      </c>
      <c r="L21" s="13">
        <v>13597</v>
      </c>
      <c r="M21" s="29">
        <f t="shared" si="4"/>
        <v>34.365364201587226</v>
      </c>
      <c r="N21" s="13">
        <v>39566</v>
      </c>
      <c r="O21" s="29">
        <f t="shared" si="5"/>
        <v>10.730926744596024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spans="1:50" x14ac:dyDescent="0.25">
      <c r="A22" s="4" t="s">
        <v>67</v>
      </c>
      <c r="B22" s="5">
        <v>6</v>
      </c>
      <c r="C22" s="25">
        <f t="shared" si="0"/>
        <v>8.695652173913043</v>
      </c>
      <c r="D22" s="5">
        <v>63</v>
      </c>
      <c r="E22" s="25">
        <f t="shared" si="1"/>
        <v>91.304347826086953</v>
      </c>
      <c r="F22" s="5">
        <v>69</v>
      </c>
      <c r="G22" s="25">
        <f t="shared" si="2"/>
        <v>1.8713894388543841E-2</v>
      </c>
      <c r="H22" s="35"/>
      <c r="I22" s="12" t="s">
        <v>73</v>
      </c>
      <c r="J22" s="13">
        <v>49</v>
      </c>
      <c r="K22" s="29">
        <f>+(J22/N22)*100</f>
        <v>55.68181818181818</v>
      </c>
      <c r="L22" s="13">
        <v>39</v>
      </c>
      <c r="M22" s="29">
        <f t="shared" si="4"/>
        <v>44.31818181818182</v>
      </c>
      <c r="N22" s="13">
        <v>88</v>
      </c>
      <c r="O22" s="29">
        <f t="shared" si="5"/>
        <v>2.3866995741910986E-2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</row>
    <row r="23" spans="1:50" x14ac:dyDescent="0.25">
      <c r="A23" s="4" t="s">
        <v>31</v>
      </c>
      <c r="B23" s="5">
        <v>27</v>
      </c>
      <c r="C23" s="25">
        <f t="shared" si="0"/>
        <v>38.571428571428577</v>
      </c>
      <c r="D23" s="5">
        <v>43</v>
      </c>
      <c r="E23" s="25">
        <f t="shared" si="1"/>
        <v>61.428571428571431</v>
      </c>
      <c r="F23" s="5">
        <v>70</v>
      </c>
      <c r="G23" s="25">
        <f t="shared" si="2"/>
        <v>1.8985110249247376E-2</v>
      </c>
      <c r="H23" s="35"/>
      <c r="I23" s="14" t="s">
        <v>2</v>
      </c>
      <c r="J23" s="15">
        <f>+SUM(J8:J22)</f>
        <v>235080</v>
      </c>
      <c r="K23" s="30">
        <f>+(J23/N23)*100</f>
        <v>63.757424534186754</v>
      </c>
      <c r="L23" s="15">
        <f t="shared" ref="L23:N23" si="15">+SUM(L8:L22)</f>
        <v>133630</v>
      </c>
      <c r="M23" s="30">
        <f>+(L23/N23)*100</f>
        <v>36.242575465813246</v>
      </c>
      <c r="N23" s="15">
        <f t="shared" si="15"/>
        <v>368710</v>
      </c>
      <c r="O23" s="28">
        <f t="shared" si="5"/>
        <v>100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50" x14ac:dyDescent="0.25">
      <c r="A24" s="4" t="s">
        <v>66</v>
      </c>
      <c r="B24" s="5">
        <v>2871</v>
      </c>
      <c r="C24" s="25">
        <f t="shared" si="0"/>
        <v>59.527265187642541</v>
      </c>
      <c r="D24" s="5">
        <v>1952</v>
      </c>
      <c r="E24" s="25">
        <f t="shared" si="1"/>
        <v>40.472734812357452</v>
      </c>
      <c r="F24" s="5">
        <v>4823</v>
      </c>
      <c r="G24" s="25">
        <f t="shared" si="2"/>
        <v>1.3080740961731441</v>
      </c>
      <c r="H24" s="35"/>
      <c r="I24" s="49" t="s">
        <v>185</v>
      </c>
      <c r="J24" s="49"/>
      <c r="K24" s="49"/>
      <c r="L24" s="49"/>
      <c r="M24" s="49"/>
      <c r="N24" s="49"/>
      <c r="O24" s="36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</row>
    <row r="25" spans="1:50" x14ac:dyDescent="0.25">
      <c r="A25" s="4" t="s">
        <v>65</v>
      </c>
      <c r="B25" s="5">
        <v>45</v>
      </c>
      <c r="C25" s="25">
        <f t="shared" si="0"/>
        <v>93.75</v>
      </c>
      <c r="D25" s="5">
        <v>3</v>
      </c>
      <c r="E25" s="25">
        <f t="shared" si="1"/>
        <v>6.25</v>
      </c>
      <c r="F25" s="5">
        <v>48</v>
      </c>
      <c r="G25" s="25">
        <f t="shared" si="2"/>
        <v>1.3018361313769629E-2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</row>
    <row r="26" spans="1:50" x14ac:dyDescent="0.25">
      <c r="A26" s="4" t="s">
        <v>32</v>
      </c>
      <c r="B26" s="5">
        <v>195</v>
      </c>
      <c r="C26" s="25">
        <f t="shared" si="0"/>
        <v>66.101694915254242</v>
      </c>
      <c r="D26" s="5">
        <v>100</v>
      </c>
      <c r="E26" s="25">
        <f t="shared" si="1"/>
        <v>33.898305084745758</v>
      </c>
      <c r="F26" s="5">
        <v>295</v>
      </c>
      <c r="G26" s="25">
        <f t="shared" si="2"/>
        <v>8.0008678907542513E-2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</row>
    <row r="27" spans="1:50" x14ac:dyDescent="0.25">
      <c r="A27" s="4" t="s">
        <v>33</v>
      </c>
      <c r="B27" s="5">
        <v>600</v>
      </c>
      <c r="C27" s="25">
        <f t="shared" si="0"/>
        <v>18.018018018018019</v>
      </c>
      <c r="D27" s="5">
        <v>2730</v>
      </c>
      <c r="E27" s="25">
        <f t="shared" si="1"/>
        <v>81.981981981981974</v>
      </c>
      <c r="F27" s="5">
        <v>3330</v>
      </c>
      <c r="G27" s="25">
        <f t="shared" si="2"/>
        <v>0.9031488161427681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50" x14ac:dyDescent="0.25">
      <c r="A28" s="4" t="s">
        <v>34</v>
      </c>
      <c r="B28" s="5">
        <v>3712</v>
      </c>
      <c r="C28" s="25">
        <f t="shared" si="0"/>
        <v>52.3185341789993</v>
      </c>
      <c r="D28" s="5">
        <v>3383</v>
      </c>
      <c r="E28" s="25">
        <f t="shared" si="1"/>
        <v>47.681465821000707</v>
      </c>
      <c r="F28" s="5">
        <v>7095</v>
      </c>
      <c r="G28" s="25">
        <f t="shared" si="2"/>
        <v>1.9242765316915731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0" x14ac:dyDescent="0.25">
      <c r="A29" s="4" t="s">
        <v>64</v>
      </c>
      <c r="B29" s="5">
        <v>6656</v>
      </c>
      <c r="C29" s="25">
        <f t="shared" si="0"/>
        <v>56.320866474868851</v>
      </c>
      <c r="D29" s="5">
        <v>5162</v>
      </c>
      <c r="E29" s="25">
        <f t="shared" si="1"/>
        <v>43.679133525131157</v>
      </c>
      <c r="F29" s="5">
        <v>11818</v>
      </c>
      <c r="G29" s="25">
        <f t="shared" si="2"/>
        <v>3.2052290417943641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50" x14ac:dyDescent="0.25">
      <c r="A30" s="4" t="s">
        <v>63</v>
      </c>
      <c r="B30" s="5">
        <v>18733</v>
      </c>
      <c r="C30" s="25">
        <f t="shared" si="0"/>
        <v>67.329188081802826</v>
      </c>
      <c r="D30" s="5">
        <v>9090</v>
      </c>
      <c r="E30" s="25">
        <f t="shared" si="1"/>
        <v>32.670811918197174</v>
      </c>
      <c r="F30" s="5">
        <v>27823</v>
      </c>
      <c r="G30" s="25">
        <f t="shared" si="2"/>
        <v>7.5460388923544244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</row>
    <row r="31" spans="1:50" x14ac:dyDescent="0.25">
      <c r="A31" s="4" t="s">
        <v>35</v>
      </c>
      <c r="B31" s="5">
        <v>1769</v>
      </c>
      <c r="C31" s="25">
        <f t="shared" si="0"/>
        <v>67.699961729812472</v>
      </c>
      <c r="D31" s="5">
        <v>844</v>
      </c>
      <c r="E31" s="25">
        <f t="shared" si="1"/>
        <v>32.300038270187528</v>
      </c>
      <c r="F31" s="5">
        <v>2613</v>
      </c>
      <c r="G31" s="25">
        <f t="shared" si="2"/>
        <v>0.70868704401833416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50" x14ac:dyDescent="0.25">
      <c r="A32" s="4" t="s">
        <v>36</v>
      </c>
      <c r="B32" s="5">
        <v>488</v>
      </c>
      <c r="C32" s="25">
        <f t="shared" si="0"/>
        <v>73.053892215568865</v>
      </c>
      <c r="D32" s="5">
        <v>180</v>
      </c>
      <c r="E32" s="25">
        <f t="shared" si="1"/>
        <v>26.946107784431138</v>
      </c>
      <c r="F32" s="5">
        <v>668</v>
      </c>
      <c r="G32" s="25">
        <f t="shared" si="2"/>
        <v>0.18117219494996067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1:50" x14ac:dyDescent="0.25">
      <c r="A33" s="4" t="s">
        <v>37</v>
      </c>
      <c r="B33" s="5">
        <v>6037</v>
      </c>
      <c r="C33" s="25">
        <f t="shared" si="0"/>
        <v>51.234829839599428</v>
      </c>
      <c r="D33" s="5">
        <v>5746</v>
      </c>
      <c r="E33" s="25">
        <f t="shared" si="1"/>
        <v>48.765170160400579</v>
      </c>
      <c r="F33" s="5">
        <v>11783</v>
      </c>
      <c r="G33" s="25">
        <f t="shared" si="2"/>
        <v>3.1957364866697402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 x14ac:dyDescent="0.25">
      <c r="A34" s="4" t="s">
        <v>38</v>
      </c>
      <c r="B34" s="5">
        <v>76013</v>
      </c>
      <c r="C34" s="25">
        <f t="shared" si="0"/>
        <v>68.03945613548278</v>
      </c>
      <c r="D34" s="5">
        <v>35706</v>
      </c>
      <c r="E34" s="25">
        <f t="shared" si="1"/>
        <v>31.960543864517227</v>
      </c>
      <c r="F34" s="5">
        <v>111719</v>
      </c>
      <c r="G34" s="25">
        <f t="shared" si="2"/>
        <v>30.299964741938108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</row>
    <row r="35" spans="1:50" x14ac:dyDescent="0.25">
      <c r="A35" s="4" t="s">
        <v>115</v>
      </c>
      <c r="B35" s="5">
        <v>5113</v>
      </c>
      <c r="C35" s="25">
        <f t="shared" si="0"/>
        <v>72.85551439156454</v>
      </c>
      <c r="D35" s="5">
        <v>1905</v>
      </c>
      <c r="E35" s="25">
        <f t="shared" si="1"/>
        <v>27.144485608435453</v>
      </c>
      <c r="F35" s="5">
        <v>7018</v>
      </c>
      <c r="G35" s="25">
        <f t="shared" si="2"/>
        <v>1.9033929104174012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 x14ac:dyDescent="0.25">
      <c r="A36" s="4" t="s">
        <v>61</v>
      </c>
      <c r="B36" s="5">
        <v>497</v>
      </c>
      <c r="C36" s="25">
        <f t="shared" si="0"/>
        <v>69.220055710306411</v>
      </c>
      <c r="D36" s="5">
        <v>221</v>
      </c>
      <c r="E36" s="25">
        <f t="shared" si="1"/>
        <v>30.779944289693596</v>
      </c>
      <c r="F36" s="5">
        <v>718</v>
      </c>
      <c r="G36" s="25">
        <f t="shared" si="2"/>
        <v>0.19473298798513736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x14ac:dyDescent="0.25">
      <c r="A37" s="4" t="s">
        <v>39</v>
      </c>
      <c r="B37" s="5">
        <v>871</v>
      </c>
      <c r="C37" s="25">
        <f t="shared" si="0"/>
        <v>63.43772760378733</v>
      </c>
      <c r="D37" s="5">
        <v>502</v>
      </c>
      <c r="E37" s="25">
        <f t="shared" si="1"/>
        <v>36.562272396212677</v>
      </c>
      <c r="F37" s="5">
        <v>1373</v>
      </c>
      <c r="G37" s="25">
        <f t="shared" si="2"/>
        <v>0.37237937674595206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</row>
    <row r="38" spans="1:50" x14ac:dyDescent="0.25">
      <c r="A38" s="4" t="s">
        <v>40</v>
      </c>
      <c r="B38" s="5">
        <v>1642</v>
      </c>
      <c r="C38" s="25">
        <f t="shared" si="0"/>
        <v>60.568056067871638</v>
      </c>
      <c r="D38" s="5">
        <v>1069</v>
      </c>
      <c r="E38" s="25">
        <f t="shared" si="1"/>
        <v>39.431943932128362</v>
      </c>
      <c r="F38" s="5">
        <v>2711</v>
      </c>
      <c r="G38" s="25">
        <f t="shared" si="2"/>
        <v>0.73526619836728058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spans="1:50" x14ac:dyDescent="0.25">
      <c r="A39" s="4" t="s">
        <v>60</v>
      </c>
      <c r="B39" s="5">
        <v>2875</v>
      </c>
      <c r="C39" s="25">
        <f t="shared" si="0"/>
        <v>66.520129569643686</v>
      </c>
      <c r="D39" s="5">
        <v>1447</v>
      </c>
      <c r="E39" s="25">
        <f t="shared" si="1"/>
        <v>33.479870430356314</v>
      </c>
      <c r="F39" s="5">
        <v>4322</v>
      </c>
      <c r="G39" s="25">
        <f t="shared" si="2"/>
        <v>1.1721949499606736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 x14ac:dyDescent="0.25">
      <c r="A40" s="4" t="s">
        <v>41</v>
      </c>
      <c r="B40" s="5">
        <v>6404</v>
      </c>
      <c r="C40" s="25">
        <f t="shared" si="0"/>
        <v>70.08865054175331</v>
      </c>
      <c r="D40" s="5">
        <v>2733</v>
      </c>
      <c r="E40" s="25">
        <f t="shared" si="1"/>
        <v>29.91134945824669</v>
      </c>
      <c r="F40" s="5">
        <v>9137</v>
      </c>
      <c r="G40" s="25">
        <f t="shared" si="2"/>
        <v>2.4780993192481895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</row>
    <row r="41" spans="1:50" x14ac:dyDescent="0.25">
      <c r="A41" s="4" t="s">
        <v>42</v>
      </c>
      <c r="B41" s="5">
        <v>1899</v>
      </c>
      <c r="C41" s="25">
        <f t="shared" si="0"/>
        <v>63.511705685618722</v>
      </c>
      <c r="D41" s="5">
        <v>1091</v>
      </c>
      <c r="E41" s="25">
        <f t="shared" si="1"/>
        <v>36.488294314381271</v>
      </c>
      <c r="F41" s="5">
        <v>2990</v>
      </c>
      <c r="G41" s="25">
        <f t="shared" si="2"/>
        <v>0.81093542350356651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x14ac:dyDescent="0.25">
      <c r="A42" s="4" t="s">
        <v>43</v>
      </c>
      <c r="B42" s="5">
        <v>10225</v>
      </c>
      <c r="C42" s="25">
        <f t="shared" si="0"/>
        <v>54.512981820120487</v>
      </c>
      <c r="D42" s="5">
        <v>8532</v>
      </c>
      <c r="E42" s="25">
        <f t="shared" si="1"/>
        <v>45.487018179879513</v>
      </c>
      <c r="F42" s="5">
        <v>18757</v>
      </c>
      <c r="G42" s="25">
        <f t="shared" si="2"/>
        <v>5.0871958992161863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x14ac:dyDescent="0.25">
      <c r="A43" s="4" t="s">
        <v>59</v>
      </c>
      <c r="B43" s="5">
        <v>505</v>
      </c>
      <c r="C43" s="25">
        <f t="shared" si="0"/>
        <v>42.905692438402724</v>
      </c>
      <c r="D43" s="5">
        <v>672</v>
      </c>
      <c r="E43" s="25">
        <f t="shared" si="1"/>
        <v>57.094307561597276</v>
      </c>
      <c r="F43" s="5">
        <v>1177</v>
      </c>
      <c r="G43" s="25">
        <f t="shared" si="2"/>
        <v>0.31922106804805944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x14ac:dyDescent="0.25">
      <c r="A44" s="4" t="s">
        <v>58</v>
      </c>
      <c r="B44" s="5">
        <v>226</v>
      </c>
      <c r="C44" s="25">
        <f t="shared" si="0"/>
        <v>43.29501915708812</v>
      </c>
      <c r="D44" s="5">
        <v>296</v>
      </c>
      <c r="E44" s="25">
        <f t="shared" si="1"/>
        <v>56.70498084291188</v>
      </c>
      <c r="F44" s="5">
        <v>522</v>
      </c>
      <c r="G44" s="25">
        <f t="shared" si="2"/>
        <v>0.14157467928724471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x14ac:dyDescent="0.25">
      <c r="A45" s="4" t="s">
        <v>44</v>
      </c>
      <c r="B45" s="5">
        <v>3121</v>
      </c>
      <c r="C45" s="25">
        <f t="shared" si="0"/>
        <v>74.987986544930322</v>
      </c>
      <c r="D45" s="5">
        <v>1041</v>
      </c>
      <c r="E45" s="25">
        <f t="shared" si="1"/>
        <v>25.012013455069678</v>
      </c>
      <c r="F45" s="5">
        <v>4162</v>
      </c>
      <c r="G45" s="25">
        <f t="shared" si="2"/>
        <v>1.1288004122481083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 x14ac:dyDescent="0.25">
      <c r="A46" s="4" t="s">
        <v>45</v>
      </c>
      <c r="B46" s="5">
        <v>911</v>
      </c>
      <c r="C46" s="25">
        <f t="shared" si="0"/>
        <v>58.96440129449838</v>
      </c>
      <c r="D46" s="5">
        <v>634</v>
      </c>
      <c r="E46" s="25">
        <f t="shared" si="1"/>
        <v>41.03559870550162</v>
      </c>
      <c r="F46" s="5">
        <v>1545</v>
      </c>
      <c r="G46" s="25">
        <f t="shared" si="2"/>
        <v>0.41902850478695991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</row>
    <row r="47" spans="1:50" x14ac:dyDescent="0.25">
      <c r="A47" s="4" t="s">
        <v>57</v>
      </c>
      <c r="B47" s="5">
        <v>21192</v>
      </c>
      <c r="C47" s="25">
        <f t="shared" si="0"/>
        <v>64.829147419621279</v>
      </c>
      <c r="D47" s="5">
        <v>11497</v>
      </c>
      <c r="E47" s="25">
        <f t="shared" si="1"/>
        <v>35.170852580378721</v>
      </c>
      <c r="F47" s="5">
        <v>32689</v>
      </c>
      <c r="G47" s="25">
        <f t="shared" si="2"/>
        <v>8.8657752705378208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x14ac:dyDescent="0.25">
      <c r="A48" s="4" t="s">
        <v>46</v>
      </c>
      <c r="B48" s="5">
        <v>3107</v>
      </c>
      <c r="C48" s="25">
        <f t="shared" si="0"/>
        <v>62.090327737809744</v>
      </c>
      <c r="D48" s="5">
        <v>1897</v>
      </c>
      <c r="E48" s="25">
        <f t="shared" si="1"/>
        <v>37.909672262190249</v>
      </c>
      <c r="F48" s="5">
        <v>5004</v>
      </c>
      <c r="G48" s="25">
        <f t="shared" si="2"/>
        <v>1.3571641669604839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x14ac:dyDescent="0.25">
      <c r="A49" s="4" t="s">
        <v>47</v>
      </c>
      <c r="B49" s="5">
        <v>607</v>
      </c>
      <c r="C49" s="25">
        <f t="shared" si="0"/>
        <v>44.896449704142007</v>
      </c>
      <c r="D49" s="5">
        <v>745</v>
      </c>
      <c r="E49" s="25">
        <f t="shared" si="1"/>
        <v>55.103550295857985</v>
      </c>
      <c r="F49" s="5">
        <v>1352</v>
      </c>
      <c r="G49" s="25">
        <f t="shared" si="2"/>
        <v>0.3666838436711779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spans="1:50" x14ac:dyDescent="0.25">
      <c r="A50" s="4" t="s">
        <v>48</v>
      </c>
      <c r="B50" s="5">
        <v>6615</v>
      </c>
      <c r="C50" s="25">
        <f t="shared" si="0"/>
        <v>78.937947494033409</v>
      </c>
      <c r="D50" s="5">
        <v>1765</v>
      </c>
      <c r="E50" s="25">
        <f t="shared" si="1"/>
        <v>21.062052505966587</v>
      </c>
      <c r="F50" s="5">
        <v>8380</v>
      </c>
      <c r="G50" s="25">
        <f t="shared" si="2"/>
        <v>2.2727889126956144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 x14ac:dyDescent="0.25">
      <c r="A51" s="4" t="s">
        <v>49</v>
      </c>
      <c r="B51" s="5">
        <v>5409</v>
      </c>
      <c r="C51" s="25">
        <f t="shared" si="0"/>
        <v>59.172957006892027</v>
      </c>
      <c r="D51" s="5">
        <v>3732</v>
      </c>
      <c r="E51" s="25">
        <f t="shared" si="1"/>
        <v>40.827042993107973</v>
      </c>
      <c r="F51" s="5">
        <v>9141</v>
      </c>
      <c r="G51" s="25">
        <f t="shared" si="2"/>
        <v>2.4791841826910037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</row>
    <row r="52" spans="1:50" x14ac:dyDescent="0.25">
      <c r="A52" s="4" t="s">
        <v>50</v>
      </c>
      <c r="B52" s="5">
        <v>411</v>
      </c>
      <c r="C52" s="25">
        <f t="shared" si="0"/>
        <v>44.480519480519483</v>
      </c>
      <c r="D52" s="5">
        <v>513</v>
      </c>
      <c r="E52" s="25">
        <f t="shared" si="1"/>
        <v>55.519480519480524</v>
      </c>
      <c r="F52" s="5">
        <v>924</v>
      </c>
      <c r="G52" s="25">
        <f t="shared" si="2"/>
        <v>0.25060345529006534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 x14ac:dyDescent="0.25">
      <c r="A53" s="4" t="s">
        <v>56</v>
      </c>
      <c r="B53" s="5">
        <v>526</v>
      </c>
      <c r="C53" s="25">
        <f t="shared" si="0"/>
        <v>82.059282371294856</v>
      </c>
      <c r="D53" s="5">
        <v>115</v>
      </c>
      <c r="E53" s="25">
        <f t="shared" si="1"/>
        <v>17.940717628705151</v>
      </c>
      <c r="F53" s="5">
        <v>641</v>
      </c>
      <c r="G53" s="25">
        <f t="shared" si="2"/>
        <v>0.17384936671096524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spans="1:50" x14ac:dyDescent="0.25">
      <c r="A54" s="4" t="s">
        <v>55</v>
      </c>
      <c r="B54" s="5">
        <v>736</v>
      </c>
      <c r="C54" s="25">
        <f t="shared" si="0"/>
        <v>79.310344827586206</v>
      </c>
      <c r="D54" s="5">
        <v>192</v>
      </c>
      <c r="E54" s="25">
        <f t="shared" si="1"/>
        <v>20.689655172413794</v>
      </c>
      <c r="F54" s="5">
        <v>928</v>
      </c>
      <c r="G54" s="25">
        <f t="shared" si="2"/>
        <v>0.2516883187328795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 x14ac:dyDescent="0.25">
      <c r="A55" s="4" t="s">
        <v>54</v>
      </c>
      <c r="B55" s="5">
        <v>33120</v>
      </c>
      <c r="C55" s="25">
        <f t="shared" si="0"/>
        <v>62.653702092240174</v>
      </c>
      <c r="D55" s="5">
        <v>19742</v>
      </c>
      <c r="E55" s="25">
        <f t="shared" si="1"/>
        <v>37.346297907759826</v>
      </c>
      <c r="F55" s="5">
        <v>52862</v>
      </c>
      <c r="G55" s="25">
        <f t="shared" si="2"/>
        <v>14.337012828510213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</row>
    <row r="56" spans="1:50" x14ac:dyDescent="0.25">
      <c r="A56" s="4" t="s">
        <v>51</v>
      </c>
      <c r="B56" s="5">
        <v>6341</v>
      </c>
      <c r="C56" s="25">
        <f t="shared" si="0"/>
        <v>67.086330935251809</v>
      </c>
      <c r="D56" s="5">
        <v>3111</v>
      </c>
      <c r="E56" s="25">
        <f t="shared" si="1"/>
        <v>32.913669064748206</v>
      </c>
      <c r="F56" s="5">
        <v>9452</v>
      </c>
      <c r="G56" s="25">
        <f t="shared" si="2"/>
        <v>2.5635323153698026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 x14ac:dyDescent="0.25">
      <c r="A57" s="4" t="s">
        <v>52</v>
      </c>
      <c r="B57" s="5">
        <v>1381</v>
      </c>
      <c r="C57" s="25">
        <f t="shared" si="0"/>
        <v>70.172764227642276</v>
      </c>
      <c r="D57" s="5">
        <v>587</v>
      </c>
      <c r="E57" s="25">
        <f t="shared" si="1"/>
        <v>29.827235772357724</v>
      </c>
      <c r="F57" s="5">
        <v>1968</v>
      </c>
      <c r="G57" s="25">
        <f t="shared" si="2"/>
        <v>0.53375281386455486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spans="1:50" x14ac:dyDescent="0.25">
      <c r="A58" s="6" t="s">
        <v>20</v>
      </c>
      <c r="B58" s="7">
        <v>235080</v>
      </c>
      <c r="C58" s="26">
        <f t="shared" si="0"/>
        <v>63.757424534186754</v>
      </c>
      <c r="D58" s="7">
        <v>133630</v>
      </c>
      <c r="E58" s="26">
        <f t="shared" si="1"/>
        <v>36.242575465813246</v>
      </c>
      <c r="F58" s="7">
        <v>368710</v>
      </c>
      <c r="G58" s="23">
        <f t="shared" si="2"/>
        <v>100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x14ac:dyDescent="0.25">
      <c r="A59" s="4" t="s">
        <v>105</v>
      </c>
      <c r="B59" s="4"/>
      <c r="C59" s="4"/>
      <c r="D59" s="4"/>
      <c r="E59" s="4"/>
      <c r="F59" s="4"/>
      <c r="G59" s="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</sheetData>
  <mergeCells count="36">
    <mergeCell ref="A3:AW3"/>
    <mergeCell ref="G6:G7"/>
    <mergeCell ref="O6:O7"/>
    <mergeCell ref="J6:M6"/>
    <mergeCell ref="S6:V6"/>
    <mergeCell ref="AB6:AE6"/>
    <mergeCell ref="AG6:AG7"/>
    <mergeCell ref="AK6:AN6"/>
    <mergeCell ref="AP6:AP7"/>
    <mergeCell ref="AS6:AV6"/>
    <mergeCell ref="W6:W7"/>
    <mergeCell ref="R5:W5"/>
    <mergeCell ref="AA5:AF5"/>
    <mergeCell ref="A5:F5"/>
    <mergeCell ref="A6:A7"/>
    <mergeCell ref="AX6:AX7"/>
    <mergeCell ref="F6:F7"/>
    <mergeCell ref="R6:R7"/>
    <mergeCell ref="AO6:AO7"/>
    <mergeCell ref="AJ5:AO5"/>
    <mergeCell ref="A2:AW2"/>
    <mergeCell ref="I24:N24"/>
    <mergeCell ref="R20:W20"/>
    <mergeCell ref="AA11:AF11"/>
    <mergeCell ref="AJ12:AO12"/>
    <mergeCell ref="AR14:AW14"/>
    <mergeCell ref="AR6:AR7"/>
    <mergeCell ref="AW6:AW7"/>
    <mergeCell ref="AR5:AW5"/>
    <mergeCell ref="I5:N5"/>
    <mergeCell ref="I6:I7"/>
    <mergeCell ref="N6:N7"/>
    <mergeCell ref="AF6:AF7"/>
    <mergeCell ref="B6:E6"/>
    <mergeCell ref="AJ6:AJ7"/>
    <mergeCell ref="AA6:AA7"/>
  </mergeCells>
  <pageMargins left="0.7" right="0.7" top="0.75" bottom="0.75" header="0.3" footer="0.3"/>
  <pageSetup paperSize="9" orientation="portrait" r:id="rId1"/>
  <ignoredErrors>
    <ignoredError sqref="M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1F4E1-9E75-441C-86D7-701C4C838FCC}">
  <dimension ref="A1:BG108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72.85546875" style="1" customWidth="1"/>
    <col min="2" max="2" width="8.42578125" style="1" customWidth="1"/>
    <col min="3" max="3" width="7" style="1" customWidth="1"/>
    <col min="4" max="4" width="11.28515625" style="1" customWidth="1"/>
    <col min="5" max="5" width="6.5703125" style="1" bestFit="1" customWidth="1"/>
    <col min="6" max="6" width="9.140625" style="1" bestFit="1" customWidth="1"/>
    <col min="7" max="7" width="9.5703125" style="1" bestFit="1" customWidth="1"/>
    <col min="8" max="9" width="11.42578125" style="1"/>
    <col min="10" max="10" width="55.140625" style="1" customWidth="1"/>
    <col min="11" max="11" width="11.5703125" style="1" customWidth="1"/>
    <col min="12" max="12" width="6.140625" style="1" bestFit="1" customWidth="1"/>
    <col min="13" max="13" width="12.85546875" style="1" customWidth="1"/>
    <col min="14" max="14" width="6.140625" style="1" bestFit="1" customWidth="1"/>
    <col min="15" max="16" width="7.5703125" style="1" customWidth="1"/>
    <col min="17" max="19" width="11.42578125" style="1"/>
    <col min="20" max="20" width="60.140625" style="1" bestFit="1" customWidth="1"/>
    <col min="21" max="21" width="13.42578125" style="1" bestFit="1" customWidth="1"/>
    <col min="22" max="22" width="6.140625" style="1" bestFit="1" customWidth="1"/>
    <col min="23" max="23" width="15" style="1" bestFit="1" customWidth="1"/>
    <col min="24" max="24" width="6.140625" style="1" bestFit="1" customWidth="1"/>
    <col min="25" max="25" width="11.42578125" style="1"/>
    <col min="26" max="26" width="7.28515625" style="1" bestFit="1" customWidth="1"/>
    <col min="27" max="28" width="11.42578125" style="1"/>
    <col min="29" max="29" width="13.42578125" style="1" bestFit="1" customWidth="1"/>
    <col min="30" max="30" width="6.140625" style="1" bestFit="1" customWidth="1"/>
    <col min="31" max="31" width="15" style="1" bestFit="1" customWidth="1"/>
    <col min="32" max="32" width="6.140625" style="1" bestFit="1" customWidth="1"/>
    <col min="33" max="33" width="11.42578125" style="1"/>
    <col min="34" max="34" width="7.28515625" style="1" bestFit="1" customWidth="1"/>
    <col min="35" max="35" width="11.42578125" style="1"/>
    <col min="36" max="36" width="20.28515625" style="1" bestFit="1" customWidth="1"/>
    <col min="37" max="37" width="13.42578125" style="1" bestFit="1" customWidth="1"/>
    <col min="38" max="38" width="6.140625" style="1" bestFit="1" customWidth="1"/>
    <col min="39" max="39" width="15" style="1" bestFit="1" customWidth="1"/>
    <col min="40" max="40" width="6.140625" style="1" bestFit="1" customWidth="1"/>
    <col min="41" max="41" width="11.42578125" style="1"/>
    <col min="42" max="42" width="7.28515625" style="1" bestFit="1" customWidth="1"/>
    <col min="43" max="43" width="11.42578125" style="1"/>
    <col min="44" max="44" width="16.7109375" style="1" bestFit="1" customWidth="1"/>
    <col min="45" max="45" width="13.42578125" style="1" bestFit="1" customWidth="1"/>
    <col min="46" max="46" width="6.140625" style="1" bestFit="1" customWidth="1"/>
    <col min="47" max="47" width="15" style="1" bestFit="1" customWidth="1"/>
    <col min="48" max="48" width="6.140625" style="1" bestFit="1" customWidth="1"/>
    <col min="49" max="49" width="11.42578125" style="1"/>
    <col min="50" max="50" width="6.140625" style="1" bestFit="1" customWidth="1"/>
    <col min="51" max="51" width="11.42578125" style="1"/>
    <col min="52" max="52" width="15.5703125" style="1" bestFit="1" customWidth="1"/>
    <col min="53" max="53" width="13.42578125" style="1" bestFit="1" customWidth="1"/>
    <col min="54" max="54" width="6.140625" style="1" bestFit="1" customWidth="1"/>
    <col min="55" max="55" width="15" style="1" bestFit="1" customWidth="1"/>
    <col min="56" max="56" width="6.140625" style="1" bestFit="1" customWidth="1"/>
    <col min="57" max="57" width="11.42578125" style="1"/>
    <col min="58" max="58" width="6.140625" style="1" bestFit="1" customWidth="1"/>
    <col min="59" max="16384" width="11.42578125" style="1"/>
  </cols>
  <sheetData>
    <row r="1" spans="1:59" ht="63" customHeight="1" x14ac:dyDescent="0.25"/>
    <row r="2" spans="1:59" ht="36.75" customHeight="1" x14ac:dyDescent="0.35">
      <c r="A2" s="48" t="s">
        <v>155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19"/>
    </row>
    <row r="3" spans="1:59" ht="30.75" customHeight="1" x14ac:dyDescent="0.25">
      <c r="A3" s="79" t="s">
        <v>187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</row>
    <row r="4" spans="1:59" ht="48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</row>
    <row r="5" spans="1:59" ht="30" customHeight="1" x14ac:dyDescent="0.25">
      <c r="A5" s="64" t="s">
        <v>165</v>
      </c>
      <c r="B5" s="64"/>
      <c r="C5" s="64"/>
      <c r="D5" s="64"/>
      <c r="E5" s="64"/>
      <c r="F5" s="64"/>
      <c r="G5" s="64"/>
      <c r="H5" s="35"/>
      <c r="I5" s="35"/>
      <c r="J5" s="54" t="s">
        <v>166</v>
      </c>
      <c r="K5" s="54"/>
      <c r="L5" s="54"/>
      <c r="M5" s="54"/>
      <c r="N5" s="54"/>
      <c r="O5" s="54"/>
      <c r="P5" s="54"/>
      <c r="Q5" s="35"/>
      <c r="R5" s="35"/>
      <c r="S5" s="35"/>
      <c r="T5" s="54" t="s">
        <v>167</v>
      </c>
      <c r="U5" s="54"/>
      <c r="V5" s="54"/>
      <c r="W5" s="54"/>
      <c r="X5" s="54"/>
      <c r="Y5" s="54"/>
      <c r="Z5" s="54"/>
      <c r="AA5" s="35"/>
      <c r="AB5" s="54" t="s">
        <v>168</v>
      </c>
      <c r="AC5" s="54"/>
      <c r="AD5" s="54"/>
      <c r="AE5" s="54"/>
      <c r="AF5" s="54"/>
      <c r="AG5" s="54"/>
      <c r="AH5" s="54"/>
      <c r="AI5" s="35"/>
      <c r="AJ5" s="54" t="s">
        <v>169</v>
      </c>
      <c r="AK5" s="54"/>
      <c r="AL5" s="54"/>
      <c r="AM5" s="54"/>
      <c r="AN5" s="54"/>
      <c r="AO5" s="54"/>
      <c r="AP5" s="54"/>
      <c r="AQ5" s="35"/>
      <c r="AR5" s="54" t="s">
        <v>170</v>
      </c>
      <c r="AS5" s="54"/>
      <c r="AT5" s="54"/>
      <c r="AU5" s="54"/>
      <c r="AV5" s="54"/>
      <c r="AW5" s="54"/>
      <c r="AX5" s="34"/>
      <c r="AY5" s="35"/>
      <c r="AZ5" s="54" t="s">
        <v>171</v>
      </c>
      <c r="BA5" s="54"/>
      <c r="BB5" s="54"/>
      <c r="BC5" s="54"/>
      <c r="BD5" s="54"/>
      <c r="BE5" s="54"/>
      <c r="BF5" s="34"/>
    </row>
    <row r="6" spans="1:59" ht="15" customHeight="1" x14ac:dyDescent="0.25">
      <c r="A6" s="60" t="s">
        <v>19</v>
      </c>
      <c r="B6" s="56" t="s">
        <v>1</v>
      </c>
      <c r="C6" s="56"/>
      <c r="D6" s="56"/>
      <c r="E6" s="56"/>
      <c r="F6" s="56" t="s">
        <v>72</v>
      </c>
      <c r="G6" s="56" t="s">
        <v>158</v>
      </c>
      <c r="H6" s="35"/>
      <c r="I6" s="35"/>
      <c r="J6" s="50" t="s">
        <v>0</v>
      </c>
      <c r="K6" s="63" t="s">
        <v>1</v>
      </c>
      <c r="L6" s="63"/>
      <c r="M6" s="63"/>
      <c r="N6" s="63"/>
      <c r="O6" s="52" t="s">
        <v>2</v>
      </c>
      <c r="P6" s="52" t="s">
        <v>158</v>
      </c>
      <c r="Q6" s="35"/>
      <c r="R6" s="35"/>
      <c r="S6" s="35"/>
      <c r="T6" s="50" t="s">
        <v>77</v>
      </c>
      <c r="U6" s="63" t="s">
        <v>1</v>
      </c>
      <c r="V6" s="63"/>
      <c r="W6" s="63"/>
      <c r="X6" s="63"/>
      <c r="Y6" s="52" t="s">
        <v>2</v>
      </c>
      <c r="Z6" s="52" t="s">
        <v>158</v>
      </c>
      <c r="AA6" s="35"/>
      <c r="AB6" s="50" t="s">
        <v>80</v>
      </c>
      <c r="AC6" s="63" t="s">
        <v>1</v>
      </c>
      <c r="AD6" s="63"/>
      <c r="AE6" s="63"/>
      <c r="AF6" s="63"/>
      <c r="AG6" s="52" t="s">
        <v>2</v>
      </c>
      <c r="AH6" s="52" t="s">
        <v>158</v>
      </c>
      <c r="AI6" s="35"/>
      <c r="AJ6" s="50" t="s">
        <v>92</v>
      </c>
      <c r="AK6" s="63" t="s">
        <v>1</v>
      </c>
      <c r="AL6" s="63"/>
      <c r="AM6" s="63"/>
      <c r="AN6" s="63"/>
      <c r="AO6" s="52" t="s">
        <v>2</v>
      </c>
      <c r="AP6" s="52" t="s">
        <v>158</v>
      </c>
      <c r="AQ6" s="35"/>
      <c r="AR6" s="50" t="s">
        <v>97</v>
      </c>
      <c r="AS6" s="63" t="s">
        <v>1</v>
      </c>
      <c r="AT6" s="63"/>
      <c r="AU6" s="63"/>
      <c r="AV6" s="63"/>
      <c r="AW6" s="52" t="s">
        <v>2</v>
      </c>
      <c r="AX6" s="52" t="s">
        <v>158</v>
      </c>
      <c r="AY6" s="35"/>
      <c r="AZ6" s="50" t="s">
        <v>101</v>
      </c>
      <c r="BA6" s="63" t="s">
        <v>1</v>
      </c>
      <c r="BB6" s="63"/>
      <c r="BC6" s="63"/>
      <c r="BD6" s="63"/>
      <c r="BE6" s="52" t="s">
        <v>2</v>
      </c>
      <c r="BF6" s="52" t="s">
        <v>158</v>
      </c>
    </row>
    <row r="7" spans="1:59" ht="15" customHeight="1" x14ac:dyDescent="0.25">
      <c r="A7" s="61"/>
      <c r="B7" s="3" t="s">
        <v>3</v>
      </c>
      <c r="C7" s="3" t="s">
        <v>158</v>
      </c>
      <c r="D7" s="3" t="s">
        <v>4</v>
      </c>
      <c r="E7" s="3" t="s">
        <v>158</v>
      </c>
      <c r="F7" s="62"/>
      <c r="G7" s="56"/>
      <c r="H7" s="35"/>
      <c r="I7" s="35"/>
      <c r="J7" s="51"/>
      <c r="K7" s="11" t="s">
        <v>3</v>
      </c>
      <c r="L7" s="11" t="s">
        <v>158</v>
      </c>
      <c r="M7" s="11" t="s">
        <v>4</v>
      </c>
      <c r="N7" s="11" t="s">
        <v>158</v>
      </c>
      <c r="O7" s="53"/>
      <c r="P7" s="52"/>
      <c r="Q7" s="35"/>
      <c r="R7" s="35"/>
      <c r="S7" s="35"/>
      <c r="T7" s="51"/>
      <c r="U7" s="11" t="s">
        <v>3</v>
      </c>
      <c r="V7" s="11" t="s">
        <v>158</v>
      </c>
      <c r="W7" s="11" t="s">
        <v>4</v>
      </c>
      <c r="X7" s="11" t="s">
        <v>158</v>
      </c>
      <c r="Y7" s="53"/>
      <c r="Z7" s="52"/>
      <c r="AA7" s="35"/>
      <c r="AB7" s="51"/>
      <c r="AC7" s="11" t="s">
        <v>3</v>
      </c>
      <c r="AD7" s="11" t="s">
        <v>158</v>
      </c>
      <c r="AE7" s="11" t="s">
        <v>4</v>
      </c>
      <c r="AF7" s="11" t="s">
        <v>158</v>
      </c>
      <c r="AG7" s="53"/>
      <c r="AH7" s="52"/>
      <c r="AI7" s="35"/>
      <c r="AJ7" s="51"/>
      <c r="AK7" s="11" t="s">
        <v>3</v>
      </c>
      <c r="AL7" s="11" t="s">
        <v>158</v>
      </c>
      <c r="AM7" s="11" t="s">
        <v>4</v>
      </c>
      <c r="AN7" s="11" t="s">
        <v>158</v>
      </c>
      <c r="AO7" s="53"/>
      <c r="AP7" s="52"/>
      <c r="AQ7" s="35"/>
      <c r="AR7" s="51"/>
      <c r="AS7" s="11" t="s">
        <v>3</v>
      </c>
      <c r="AT7" s="11" t="s">
        <v>158</v>
      </c>
      <c r="AU7" s="11" t="s">
        <v>4</v>
      </c>
      <c r="AV7" s="11" t="s">
        <v>158</v>
      </c>
      <c r="AW7" s="53"/>
      <c r="AX7" s="52"/>
      <c r="AY7" s="35"/>
      <c r="AZ7" s="51"/>
      <c r="BA7" s="11" t="s">
        <v>3</v>
      </c>
      <c r="BB7" s="11" t="s">
        <v>158</v>
      </c>
      <c r="BC7" s="11" t="s">
        <v>4</v>
      </c>
      <c r="BD7" s="11" t="s">
        <v>158</v>
      </c>
      <c r="BE7" s="53"/>
      <c r="BF7" s="52"/>
    </row>
    <row r="8" spans="1:59" x14ac:dyDescent="0.25">
      <c r="A8" s="4" t="s">
        <v>71</v>
      </c>
      <c r="B8" s="5">
        <v>23</v>
      </c>
      <c r="C8" s="25">
        <f>+(B8/F8)*100</f>
        <v>46</v>
      </c>
      <c r="D8" s="5">
        <v>27</v>
      </c>
      <c r="E8" s="25">
        <f>+(D8/F8)*100</f>
        <v>54</v>
      </c>
      <c r="F8" s="5">
        <v>50</v>
      </c>
      <c r="G8" s="25">
        <f>+(F8/$F$50)*100</f>
        <v>0.13885417534505262</v>
      </c>
      <c r="H8" s="35"/>
      <c r="I8" s="35"/>
      <c r="J8" s="12" t="s">
        <v>5</v>
      </c>
      <c r="K8" s="13">
        <v>424</v>
      </c>
      <c r="L8" s="29">
        <f>+(K8/O8)*100</f>
        <v>68.387096774193552</v>
      </c>
      <c r="M8" s="13">
        <v>196</v>
      </c>
      <c r="N8" s="29">
        <f>+(M8/O8)*100</f>
        <v>31.612903225806448</v>
      </c>
      <c r="O8" s="13">
        <v>620</v>
      </c>
      <c r="P8" s="29">
        <f>+(O8/$O$21)*100</f>
        <v>1.7217917742786526</v>
      </c>
      <c r="Q8" s="35"/>
      <c r="R8" s="35"/>
      <c r="S8" s="35"/>
      <c r="T8" s="12" t="s">
        <v>74</v>
      </c>
      <c r="U8" s="13">
        <v>199</v>
      </c>
      <c r="V8" s="29">
        <f>+(U8/Y8)*100</f>
        <v>34.369602763385146</v>
      </c>
      <c r="W8" s="13">
        <v>380</v>
      </c>
      <c r="X8" s="29">
        <f>+(W8/Y8)*100</f>
        <v>65.630397236614854</v>
      </c>
      <c r="Y8" s="13">
        <v>579</v>
      </c>
      <c r="Z8" s="29">
        <f>+(Y8/$Y$11)*100</f>
        <v>1.6079313504957096</v>
      </c>
      <c r="AA8" s="35"/>
      <c r="AB8" s="12" t="s">
        <v>78</v>
      </c>
      <c r="AC8" s="13">
        <v>16578</v>
      </c>
      <c r="AD8" s="29">
        <f>+(AC8/AG8)*100</f>
        <v>63.012657265574525</v>
      </c>
      <c r="AE8" s="13">
        <v>9731</v>
      </c>
      <c r="AF8" s="29">
        <f>+(AE8/AG8)*100</f>
        <v>36.987342734425482</v>
      </c>
      <c r="AG8" s="13">
        <v>26309</v>
      </c>
      <c r="AH8" s="29">
        <f>+(AG8/$AG$10)*100</f>
        <v>73.062289983059799</v>
      </c>
      <c r="AI8" s="35"/>
      <c r="AJ8" s="12" t="s">
        <v>81</v>
      </c>
      <c r="AK8" s="13">
        <v>5</v>
      </c>
      <c r="AL8" s="29">
        <f>+(AK8/AO8)*100</f>
        <v>71.428571428571431</v>
      </c>
      <c r="AM8" s="13">
        <v>2</v>
      </c>
      <c r="AN8" s="29">
        <f>+(AM8/AO8)*100</f>
        <v>28.571428571428569</v>
      </c>
      <c r="AO8" s="13">
        <v>7</v>
      </c>
      <c r="AP8" s="29">
        <f>+(AO8/$AO$19)*100</f>
        <v>1.9439584548307368E-2</v>
      </c>
      <c r="AQ8" s="35"/>
      <c r="AR8" s="12" t="s">
        <v>93</v>
      </c>
      <c r="AS8" s="13">
        <v>514</v>
      </c>
      <c r="AT8" s="29">
        <f>+(AS8/AW8)*100</f>
        <v>70.798898071625345</v>
      </c>
      <c r="AU8" s="13">
        <v>212</v>
      </c>
      <c r="AV8" s="29">
        <f>+(AU8/AW8)*100</f>
        <v>29.201101928374655</v>
      </c>
      <c r="AW8" s="13">
        <v>726</v>
      </c>
      <c r="AX8" s="29">
        <f>+(AW8/$AW$12)*100</f>
        <v>2.0161626260101642</v>
      </c>
      <c r="AY8" s="35"/>
      <c r="AZ8" s="12" t="s">
        <v>98</v>
      </c>
      <c r="BA8" s="13">
        <v>19036</v>
      </c>
      <c r="BB8" s="29">
        <f>+(BA8/BE8)*100</f>
        <v>67.310208267034398</v>
      </c>
      <c r="BC8" s="13">
        <v>9245</v>
      </c>
      <c r="BD8" s="29">
        <f>+(BC8/BE8)*100</f>
        <v>32.689791732965595</v>
      </c>
      <c r="BE8" s="13">
        <v>28281</v>
      </c>
      <c r="BF8" s="29">
        <f>+(BE8/$BE$11)*100</f>
        <v>78.538698658668665</v>
      </c>
    </row>
    <row r="9" spans="1:59" x14ac:dyDescent="0.25">
      <c r="A9" s="4" t="s">
        <v>21</v>
      </c>
      <c r="B9" s="5">
        <v>84</v>
      </c>
      <c r="C9" s="25">
        <f t="shared" ref="C9:C50" si="0">+(B9/F9)*100</f>
        <v>48.837209302325576</v>
      </c>
      <c r="D9" s="5">
        <v>88</v>
      </c>
      <c r="E9" s="25">
        <f t="shared" ref="E9:E50" si="1">+(D9/F9)*100</f>
        <v>51.162790697674424</v>
      </c>
      <c r="F9" s="5">
        <v>172</v>
      </c>
      <c r="G9" s="25">
        <f t="shared" ref="G9:G50" si="2">+(F9/$F$50)*100</f>
        <v>0.47765836318698102</v>
      </c>
      <c r="H9" s="35"/>
      <c r="I9" s="35"/>
      <c r="J9" s="12" t="s">
        <v>6</v>
      </c>
      <c r="K9" s="13">
        <v>68</v>
      </c>
      <c r="L9" s="29">
        <f t="shared" ref="L9:L21" si="3">+(K9/O9)*100</f>
        <v>40.963855421686745</v>
      </c>
      <c r="M9" s="13">
        <v>98</v>
      </c>
      <c r="N9" s="29">
        <f t="shared" ref="N9:N21" si="4">+(M9/O9)*100</f>
        <v>59.036144578313255</v>
      </c>
      <c r="O9" s="13">
        <v>166</v>
      </c>
      <c r="P9" s="29">
        <f t="shared" ref="P9:P21" si="5">+(O9/$O$21)*100</f>
        <v>0.4609958621455747</v>
      </c>
      <c r="Q9" s="35"/>
      <c r="R9" s="35"/>
      <c r="S9" s="35"/>
      <c r="T9" s="12" t="s">
        <v>75</v>
      </c>
      <c r="U9" s="13">
        <v>619</v>
      </c>
      <c r="V9" s="29">
        <f t="shared" ref="V9:V11" si="6">+(U9/Y9)*100</f>
        <v>44.660894660894662</v>
      </c>
      <c r="W9" s="13">
        <v>767</v>
      </c>
      <c r="X9" s="29">
        <f t="shared" ref="X9:X11" si="7">+(W9/Y9)*100</f>
        <v>55.339105339105345</v>
      </c>
      <c r="Y9" s="13">
        <v>1386</v>
      </c>
      <c r="Z9" s="29">
        <f t="shared" ref="Z9:Z11" si="8">+(Y9/$Y$11)*100</f>
        <v>3.8490377405648593</v>
      </c>
      <c r="AA9" s="35"/>
      <c r="AB9" s="12" t="s">
        <v>79</v>
      </c>
      <c r="AC9" s="13">
        <v>6683</v>
      </c>
      <c r="AD9" s="29">
        <f>+(AC9/AG9)*100</f>
        <v>68.896907216494839</v>
      </c>
      <c r="AE9" s="13">
        <v>3017</v>
      </c>
      <c r="AF9" s="29">
        <f>+(AE9/AG9)*100</f>
        <v>31.103092783505154</v>
      </c>
      <c r="AG9" s="13">
        <v>9700</v>
      </c>
      <c r="AH9" s="29">
        <f>+(AG9/$AG$10)*100</f>
        <v>26.937710016940208</v>
      </c>
      <c r="AI9" s="35"/>
      <c r="AJ9" s="12" t="s">
        <v>82</v>
      </c>
      <c r="AK9" s="13">
        <v>5052</v>
      </c>
      <c r="AL9" s="29">
        <f t="shared" ref="AL9:AL19" si="9">+(AK9/AO9)*100</f>
        <v>64.233947870311496</v>
      </c>
      <c r="AM9" s="13">
        <v>2813</v>
      </c>
      <c r="AN9" s="29">
        <f t="shared" ref="AN9:AN19" si="10">+(AM9/AO9)*100</f>
        <v>35.766052129688489</v>
      </c>
      <c r="AO9" s="13">
        <v>7865</v>
      </c>
      <c r="AP9" s="29">
        <f t="shared" ref="AP9:AP19" si="11">+(AO9/$AO$19)*100</f>
        <v>21.841761781776778</v>
      </c>
      <c r="AQ9" s="35"/>
      <c r="AR9" s="12" t="s">
        <v>94</v>
      </c>
      <c r="AS9" s="13">
        <f>19761+5</f>
        <v>19766</v>
      </c>
      <c r="AT9" s="29">
        <f t="shared" ref="AT9:AT12" si="12">+(AS9/AW9)*100</f>
        <v>65.628527790689944</v>
      </c>
      <c r="AU9" s="13">
        <f>10351+1</f>
        <v>10352</v>
      </c>
      <c r="AV9" s="29">
        <f t="shared" ref="AV9:AV12" si="13">+(AU9/AW9)*100</f>
        <v>34.371472209310042</v>
      </c>
      <c r="AW9" s="13">
        <f>30112+6</f>
        <v>30118</v>
      </c>
      <c r="AX9" s="29">
        <f t="shared" ref="AX9:AX12" si="14">+(AW9/$AW$12)*100</f>
        <v>83.640201060845897</v>
      </c>
      <c r="AY9" s="35"/>
      <c r="AZ9" s="12" t="s">
        <v>99</v>
      </c>
      <c r="BA9" s="13">
        <v>1876</v>
      </c>
      <c r="BB9" s="29">
        <f t="shared" ref="BB9:BB11" si="15">+(BA9/BE9)*100</f>
        <v>44.089306698002353</v>
      </c>
      <c r="BC9" s="13">
        <v>2379</v>
      </c>
      <c r="BD9" s="29">
        <f t="shared" ref="BD9:BD11" si="16">+(BC9/BE9)*100</f>
        <v>55.910693301997647</v>
      </c>
      <c r="BE9" s="13">
        <v>4255</v>
      </c>
      <c r="BF9" s="29">
        <f t="shared" ref="BF9:BF11" si="17">+(BE9/$BE$11)*100</f>
        <v>11.816490321863979</v>
      </c>
    </row>
    <row r="10" spans="1:59" x14ac:dyDescent="0.25">
      <c r="A10" s="4" t="s">
        <v>23</v>
      </c>
      <c r="B10" s="5">
        <v>51</v>
      </c>
      <c r="C10" s="25">
        <f t="shared" si="0"/>
        <v>69.863013698630141</v>
      </c>
      <c r="D10" s="5">
        <v>22</v>
      </c>
      <c r="E10" s="25">
        <f t="shared" si="1"/>
        <v>30.136986301369863</v>
      </c>
      <c r="F10" s="5">
        <v>73</v>
      </c>
      <c r="G10" s="25">
        <f t="shared" si="2"/>
        <v>0.20272709600377684</v>
      </c>
      <c r="H10" s="35"/>
      <c r="I10" s="35"/>
      <c r="J10" s="12" t="s">
        <v>7</v>
      </c>
      <c r="K10" s="13">
        <v>67</v>
      </c>
      <c r="L10" s="29">
        <f t="shared" si="3"/>
        <v>24.907063197026023</v>
      </c>
      <c r="M10" s="13">
        <v>202</v>
      </c>
      <c r="N10" s="29">
        <f t="shared" si="4"/>
        <v>75.092936802973981</v>
      </c>
      <c r="O10" s="13">
        <v>269</v>
      </c>
      <c r="P10" s="29">
        <f t="shared" si="5"/>
        <v>0.74703546335638304</v>
      </c>
      <c r="Q10" s="35"/>
      <c r="R10" s="35"/>
      <c r="S10" s="35"/>
      <c r="T10" s="12" t="s">
        <v>76</v>
      </c>
      <c r="U10" s="13">
        <v>22443</v>
      </c>
      <c r="V10" s="29">
        <f t="shared" si="6"/>
        <v>65.923510750793085</v>
      </c>
      <c r="W10" s="13">
        <v>11601</v>
      </c>
      <c r="X10" s="29">
        <f t="shared" si="7"/>
        <v>34.076489249206908</v>
      </c>
      <c r="Y10" s="13">
        <v>34044</v>
      </c>
      <c r="Z10" s="29">
        <f t="shared" si="8"/>
        <v>94.543030908939429</v>
      </c>
      <c r="AA10" s="35"/>
      <c r="AB10" s="14" t="s">
        <v>53</v>
      </c>
      <c r="AC10" s="15">
        <v>23261</v>
      </c>
      <c r="AD10" s="30">
        <f>+(AC10/AG10)*100</f>
        <v>64.597739454025387</v>
      </c>
      <c r="AE10" s="15">
        <v>12748</v>
      </c>
      <c r="AF10" s="30">
        <f>+(AE10/AG10)*100</f>
        <v>35.40226054597462</v>
      </c>
      <c r="AG10" s="15">
        <v>36009</v>
      </c>
      <c r="AH10" s="30">
        <f>+(AG10/$AG$10)*100</f>
        <v>100</v>
      </c>
      <c r="AI10" s="35"/>
      <c r="AJ10" s="12" t="s">
        <v>83</v>
      </c>
      <c r="AK10" s="13">
        <v>7032</v>
      </c>
      <c r="AL10" s="29">
        <f t="shared" si="9"/>
        <v>63.869209809264305</v>
      </c>
      <c r="AM10" s="13">
        <v>3978</v>
      </c>
      <c r="AN10" s="29">
        <f t="shared" si="10"/>
        <v>36.130790190735695</v>
      </c>
      <c r="AO10" s="13">
        <v>11010</v>
      </c>
      <c r="AP10" s="29">
        <f t="shared" si="11"/>
        <v>30.575689410980587</v>
      </c>
      <c r="AQ10" s="35"/>
      <c r="AR10" s="12" t="s">
        <v>95</v>
      </c>
      <c r="AS10" s="13">
        <v>2371</v>
      </c>
      <c r="AT10" s="29">
        <f t="shared" si="12"/>
        <v>64.552137217533357</v>
      </c>
      <c r="AU10" s="13">
        <v>1302</v>
      </c>
      <c r="AV10" s="29">
        <f t="shared" si="13"/>
        <v>35.44786278246665</v>
      </c>
      <c r="AW10" s="13">
        <v>3673</v>
      </c>
      <c r="AX10" s="29">
        <f t="shared" si="14"/>
        <v>10.200227720847565</v>
      </c>
      <c r="AY10" s="35"/>
      <c r="AZ10" s="12" t="s">
        <v>100</v>
      </c>
      <c r="BA10" s="13">
        <v>2349</v>
      </c>
      <c r="BB10" s="29">
        <f t="shared" si="15"/>
        <v>67.636049524906412</v>
      </c>
      <c r="BC10" s="13">
        <v>1124</v>
      </c>
      <c r="BD10" s="29">
        <f t="shared" si="16"/>
        <v>32.363950475093581</v>
      </c>
      <c r="BE10" s="13">
        <v>3473</v>
      </c>
      <c r="BF10" s="29">
        <f t="shared" si="17"/>
        <v>9.6448110194673564</v>
      </c>
    </row>
    <row r="11" spans="1:59" x14ac:dyDescent="0.25">
      <c r="A11" s="4" t="s">
        <v>70</v>
      </c>
      <c r="B11" s="5">
        <v>52</v>
      </c>
      <c r="C11" s="25">
        <f t="shared" si="0"/>
        <v>62.650602409638559</v>
      </c>
      <c r="D11" s="5">
        <v>31</v>
      </c>
      <c r="E11" s="25">
        <f t="shared" si="1"/>
        <v>37.349397590361441</v>
      </c>
      <c r="F11" s="5">
        <v>83</v>
      </c>
      <c r="G11" s="25">
        <f t="shared" si="2"/>
        <v>0.23049793107278735</v>
      </c>
      <c r="H11" s="35"/>
      <c r="I11" s="35"/>
      <c r="J11" s="12" t="s">
        <v>8</v>
      </c>
      <c r="K11" s="13">
        <v>64</v>
      </c>
      <c r="L11" s="29">
        <f t="shared" si="3"/>
        <v>41.29032258064516</v>
      </c>
      <c r="M11" s="13">
        <v>91</v>
      </c>
      <c r="N11" s="29">
        <f t="shared" si="4"/>
        <v>58.709677419354833</v>
      </c>
      <c r="O11" s="13">
        <v>155</v>
      </c>
      <c r="P11" s="29">
        <f t="shared" si="5"/>
        <v>0.43044794356966315</v>
      </c>
      <c r="Q11" s="35"/>
      <c r="R11" s="35"/>
      <c r="S11" s="35"/>
      <c r="T11" s="14" t="s">
        <v>2</v>
      </c>
      <c r="U11" s="15">
        <v>23261</v>
      </c>
      <c r="V11" s="30">
        <f t="shared" si="6"/>
        <v>64.597739454025387</v>
      </c>
      <c r="W11" s="15">
        <v>12748</v>
      </c>
      <c r="X11" s="30">
        <f t="shared" si="7"/>
        <v>35.40226054597462</v>
      </c>
      <c r="Y11" s="15">
        <v>36009</v>
      </c>
      <c r="Z11" s="30">
        <f t="shared" si="8"/>
        <v>100</v>
      </c>
      <c r="AA11" s="35"/>
      <c r="AB11" s="49" t="s">
        <v>182</v>
      </c>
      <c r="AC11" s="49"/>
      <c r="AD11" s="49"/>
      <c r="AE11" s="49"/>
      <c r="AF11" s="49"/>
      <c r="AG11" s="49"/>
      <c r="AH11" s="36"/>
      <c r="AI11" s="35"/>
      <c r="AJ11" s="12" t="s">
        <v>84</v>
      </c>
      <c r="AK11" s="13">
        <v>3914</v>
      </c>
      <c r="AL11" s="29">
        <f t="shared" si="9"/>
        <v>64.790597583181594</v>
      </c>
      <c r="AM11" s="13">
        <v>2127</v>
      </c>
      <c r="AN11" s="29">
        <f t="shared" si="10"/>
        <v>35.209402416818406</v>
      </c>
      <c r="AO11" s="13">
        <v>6041</v>
      </c>
      <c r="AP11" s="29">
        <f t="shared" si="11"/>
        <v>16.776361465189257</v>
      </c>
      <c r="AQ11" s="35"/>
      <c r="AR11" s="12" t="s">
        <v>96</v>
      </c>
      <c r="AS11" s="13">
        <v>610</v>
      </c>
      <c r="AT11" s="29">
        <f t="shared" si="12"/>
        <v>40.884718498659517</v>
      </c>
      <c r="AU11" s="13">
        <v>882</v>
      </c>
      <c r="AV11" s="29">
        <f>+(AU11/AW11)*100</f>
        <v>59.115281501340476</v>
      </c>
      <c r="AW11" s="13">
        <v>1492</v>
      </c>
      <c r="AX11" s="29">
        <f t="shared" si="14"/>
        <v>4.1434085922963702</v>
      </c>
      <c r="AY11" s="35"/>
      <c r="AZ11" s="14" t="s">
        <v>53</v>
      </c>
      <c r="BA11" s="15">
        <v>23261</v>
      </c>
      <c r="BB11" s="30">
        <f t="shared" si="15"/>
        <v>64.597739454025387</v>
      </c>
      <c r="BC11" s="15">
        <v>12748</v>
      </c>
      <c r="BD11" s="30">
        <f t="shared" si="16"/>
        <v>35.40226054597462</v>
      </c>
      <c r="BE11" s="15">
        <v>36009</v>
      </c>
      <c r="BF11" s="28">
        <f t="shared" si="17"/>
        <v>100</v>
      </c>
    </row>
    <row r="12" spans="1:59" ht="18" customHeight="1" x14ac:dyDescent="0.25">
      <c r="A12" s="4" t="s">
        <v>69</v>
      </c>
      <c r="B12" s="5">
        <v>0</v>
      </c>
      <c r="C12" s="25">
        <f t="shared" si="0"/>
        <v>0</v>
      </c>
      <c r="D12" s="5">
        <v>196</v>
      </c>
      <c r="E12" s="25">
        <f t="shared" si="1"/>
        <v>100</v>
      </c>
      <c r="F12" s="5">
        <v>196</v>
      </c>
      <c r="G12" s="25">
        <f t="shared" si="2"/>
        <v>0.54430836735260624</v>
      </c>
      <c r="H12" s="35"/>
      <c r="I12" s="35"/>
      <c r="J12" s="12" t="s">
        <v>9</v>
      </c>
      <c r="K12" s="13">
        <v>1889</v>
      </c>
      <c r="L12" s="29">
        <f t="shared" si="3"/>
        <v>52.399445214979188</v>
      </c>
      <c r="M12" s="13">
        <v>1716</v>
      </c>
      <c r="N12" s="29">
        <f t="shared" si="4"/>
        <v>47.600554785020805</v>
      </c>
      <c r="O12" s="13">
        <v>3605</v>
      </c>
      <c r="P12" s="29">
        <f t="shared" si="5"/>
        <v>10.011386042378295</v>
      </c>
      <c r="Q12" s="35"/>
      <c r="R12" s="35"/>
      <c r="S12" s="35"/>
      <c r="T12" s="49" t="s">
        <v>182</v>
      </c>
      <c r="U12" s="49"/>
      <c r="V12" s="49"/>
      <c r="W12" s="49"/>
      <c r="X12" s="49"/>
      <c r="Y12" s="49"/>
      <c r="Z12" s="47"/>
      <c r="AA12" s="35"/>
      <c r="AB12" s="35"/>
      <c r="AC12" s="35"/>
      <c r="AD12" s="35"/>
      <c r="AE12" s="35"/>
      <c r="AF12" s="35"/>
      <c r="AG12" s="35"/>
      <c r="AH12" s="35"/>
      <c r="AI12" s="35"/>
      <c r="AJ12" s="12" t="s">
        <v>85</v>
      </c>
      <c r="AK12" s="13">
        <v>2313</v>
      </c>
      <c r="AL12" s="29">
        <f t="shared" si="9"/>
        <v>64.880785413744746</v>
      </c>
      <c r="AM12" s="13">
        <v>1252</v>
      </c>
      <c r="AN12" s="29">
        <f t="shared" si="10"/>
        <v>35.119214586255261</v>
      </c>
      <c r="AO12" s="13">
        <v>3565</v>
      </c>
      <c r="AP12" s="29">
        <f t="shared" si="11"/>
        <v>9.9003027021022518</v>
      </c>
      <c r="AQ12" s="35"/>
      <c r="AR12" s="14" t="s">
        <v>2</v>
      </c>
      <c r="AS12" s="15">
        <f>+SUM(AS8:AS11)</f>
        <v>23261</v>
      </c>
      <c r="AT12" s="30">
        <f t="shared" si="12"/>
        <v>64.597739454025387</v>
      </c>
      <c r="AU12" s="15">
        <f t="shared" ref="AU12:AW12" si="18">+SUM(AU8:AU11)</f>
        <v>12748</v>
      </c>
      <c r="AV12" s="30">
        <f t="shared" si="13"/>
        <v>35.40226054597462</v>
      </c>
      <c r="AW12" s="15">
        <f t="shared" si="18"/>
        <v>36009</v>
      </c>
      <c r="AX12" s="28">
        <f t="shared" si="14"/>
        <v>100</v>
      </c>
      <c r="AY12" s="35"/>
      <c r="AZ12" s="49" t="s">
        <v>182</v>
      </c>
      <c r="BA12" s="49"/>
      <c r="BB12" s="49"/>
      <c r="BC12" s="49"/>
      <c r="BD12" s="49"/>
      <c r="BE12" s="49"/>
      <c r="BF12" s="36"/>
    </row>
    <row r="13" spans="1:59" x14ac:dyDescent="0.25">
      <c r="A13" s="4" t="s">
        <v>25</v>
      </c>
      <c r="B13" s="5">
        <v>55</v>
      </c>
      <c r="C13" s="25">
        <f t="shared" si="0"/>
        <v>41.666666666666671</v>
      </c>
      <c r="D13" s="5">
        <v>77</v>
      </c>
      <c r="E13" s="25">
        <f t="shared" si="1"/>
        <v>58.333333333333336</v>
      </c>
      <c r="F13" s="5">
        <v>132</v>
      </c>
      <c r="G13" s="25">
        <f t="shared" si="2"/>
        <v>0.36657502291093891</v>
      </c>
      <c r="H13" s="35"/>
      <c r="I13" s="35"/>
      <c r="J13" s="12" t="s">
        <v>10</v>
      </c>
      <c r="K13" s="13">
        <v>7329</v>
      </c>
      <c r="L13" s="29">
        <f t="shared" si="3"/>
        <v>76.719355176384383</v>
      </c>
      <c r="M13" s="13">
        <v>2224</v>
      </c>
      <c r="N13" s="29">
        <f t="shared" si="4"/>
        <v>23.280644823615617</v>
      </c>
      <c r="O13" s="13">
        <v>9553</v>
      </c>
      <c r="P13" s="29">
        <f t="shared" si="5"/>
        <v>26.529478741425756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2" t="s">
        <v>86</v>
      </c>
      <c r="AK13" s="13">
        <v>1469</v>
      </c>
      <c r="AL13" s="29">
        <f t="shared" si="9"/>
        <v>64.742177170559728</v>
      </c>
      <c r="AM13" s="13">
        <v>800</v>
      </c>
      <c r="AN13" s="29">
        <f t="shared" si="10"/>
        <v>35.257822829440286</v>
      </c>
      <c r="AO13" s="13">
        <v>2269</v>
      </c>
      <c r="AP13" s="29">
        <f t="shared" si="11"/>
        <v>6.3012024771584878</v>
      </c>
      <c r="AQ13" s="35"/>
      <c r="AR13" s="49" t="s">
        <v>182</v>
      </c>
      <c r="AS13" s="49"/>
      <c r="AT13" s="49"/>
      <c r="AU13" s="49"/>
      <c r="AV13" s="49"/>
      <c r="AW13" s="49"/>
      <c r="AX13" s="36"/>
      <c r="AY13" s="35"/>
      <c r="AZ13" s="35"/>
      <c r="BA13" s="35"/>
      <c r="BB13" s="35"/>
      <c r="BC13" s="35"/>
      <c r="BD13" s="35"/>
      <c r="BE13" s="35"/>
      <c r="BF13" s="35"/>
    </row>
    <row r="14" spans="1:59" x14ac:dyDescent="0.25">
      <c r="A14" s="4" t="s">
        <v>26</v>
      </c>
      <c r="B14" s="5">
        <v>6</v>
      </c>
      <c r="C14" s="25">
        <f t="shared" si="0"/>
        <v>23.076923076923077</v>
      </c>
      <c r="D14" s="5">
        <v>20</v>
      </c>
      <c r="E14" s="25">
        <f t="shared" si="1"/>
        <v>76.923076923076934</v>
      </c>
      <c r="F14" s="5">
        <v>26</v>
      </c>
      <c r="G14" s="25">
        <f t="shared" si="2"/>
        <v>7.2204171179427373E-2</v>
      </c>
      <c r="H14" s="35"/>
      <c r="I14" s="35"/>
      <c r="J14" s="12" t="s">
        <v>11</v>
      </c>
      <c r="K14" s="13">
        <v>2696</v>
      </c>
      <c r="L14" s="29">
        <f t="shared" si="3"/>
        <v>82.270369240158686</v>
      </c>
      <c r="M14" s="13">
        <v>581</v>
      </c>
      <c r="N14" s="29">
        <f t="shared" si="4"/>
        <v>17.729630759841321</v>
      </c>
      <c r="O14" s="13">
        <v>3277</v>
      </c>
      <c r="P14" s="29">
        <f t="shared" si="5"/>
        <v>9.1005026521147485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2" t="s">
        <v>87</v>
      </c>
      <c r="AK14" s="13">
        <v>855</v>
      </c>
      <c r="AL14" s="29">
        <f t="shared" si="9"/>
        <v>65.870570107858242</v>
      </c>
      <c r="AM14" s="13">
        <v>443</v>
      </c>
      <c r="AN14" s="29">
        <f t="shared" si="10"/>
        <v>34.129429892141758</v>
      </c>
      <c r="AO14" s="13">
        <v>1298</v>
      </c>
      <c r="AP14" s="29">
        <f t="shared" si="11"/>
        <v>3.604654391957566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</row>
    <row r="15" spans="1:59" x14ac:dyDescent="0.25">
      <c r="A15" s="4" t="s">
        <v>28</v>
      </c>
      <c r="B15" s="5">
        <v>67</v>
      </c>
      <c r="C15" s="25">
        <f t="shared" si="0"/>
        <v>52.34375</v>
      </c>
      <c r="D15" s="5">
        <v>61</v>
      </c>
      <c r="E15" s="25">
        <f t="shared" si="1"/>
        <v>47.65625</v>
      </c>
      <c r="F15" s="5">
        <v>128</v>
      </c>
      <c r="G15" s="25">
        <f t="shared" si="2"/>
        <v>0.35546668888333471</v>
      </c>
      <c r="H15" s="35"/>
      <c r="I15" s="35"/>
      <c r="J15" s="12" t="s">
        <v>12</v>
      </c>
      <c r="K15" s="13">
        <v>848</v>
      </c>
      <c r="L15" s="29">
        <f t="shared" si="3"/>
        <v>28.882833787465938</v>
      </c>
      <c r="M15" s="13">
        <v>2088</v>
      </c>
      <c r="N15" s="29">
        <f t="shared" si="4"/>
        <v>71.117166212534059</v>
      </c>
      <c r="O15" s="13">
        <v>2936</v>
      </c>
      <c r="P15" s="29">
        <f t="shared" si="5"/>
        <v>8.1535171762614898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2" t="s">
        <v>88</v>
      </c>
      <c r="AK15" s="13">
        <v>467</v>
      </c>
      <c r="AL15" s="29">
        <f t="shared" si="9"/>
        <v>60.966057441253263</v>
      </c>
      <c r="AM15" s="13">
        <v>299</v>
      </c>
      <c r="AN15" s="29">
        <f t="shared" si="10"/>
        <v>39.033942558746737</v>
      </c>
      <c r="AO15" s="13">
        <v>766</v>
      </c>
      <c r="AP15" s="29">
        <f t="shared" si="11"/>
        <v>2.127245966286206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6" spans="1:59" x14ac:dyDescent="0.25">
      <c r="A16" s="4" t="s">
        <v>29</v>
      </c>
      <c r="B16" s="5">
        <v>35</v>
      </c>
      <c r="C16" s="25">
        <f t="shared" si="0"/>
        <v>100</v>
      </c>
      <c r="D16" s="5">
        <v>0</v>
      </c>
      <c r="E16" s="25">
        <f t="shared" si="1"/>
        <v>0</v>
      </c>
      <c r="F16" s="5">
        <v>35</v>
      </c>
      <c r="G16" s="25">
        <f t="shared" si="2"/>
        <v>9.7197922741536838E-2</v>
      </c>
      <c r="H16" s="35"/>
      <c r="I16" s="35"/>
      <c r="J16" s="12" t="s">
        <v>13</v>
      </c>
      <c r="K16" s="13">
        <v>7</v>
      </c>
      <c r="L16" s="29">
        <f t="shared" si="3"/>
        <v>63.636363636363633</v>
      </c>
      <c r="M16" s="13">
        <v>4</v>
      </c>
      <c r="N16" s="29">
        <f t="shared" si="4"/>
        <v>36.363636363636367</v>
      </c>
      <c r="O16" s="13">
        <v>11</v>
      </c>
      <c r="P16" s="29">
        <f t="shared" si="5"/>
        <v>3.0547918575911576E-2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2" t="s">
        <v>89</v>
      </c>
      <c r="AK16" s="13">
        <v>255</v>
      </c>
      <c r="AL16" s="29">
        <f t="shared" si="9"/>
        <v>59.027777777777779</v>
      </c>
      <c r="AM16" s="13">
        <v>177</v>
      </c>
      <c r="AN16" s="29">
        <f t="shared" si="10"/>
        <v>40.972222222222221</v>
      </c>
      <c r="AO16" s="13">
        <v>432</v>
      </c>
      <c r="AP16" s="29">
        <f t="shared" si="11"/>
        <v>1.1997000749812545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x14ac:dyDescent="0.25">
      <c r="A17" s="4" t="s">
        <v>30</v>
      </c>
      <c r="B17" s="5">
        <v>12</v>
      </c>
      <c r="C17" s="25">
        <f t="shared" si="0"/>
        <v>21.818181818181817</v>
      </c>
      <c r="D17" s="5">
        <v>43</v>
      </c>
      <c r="E17" s="25">
        <f t="shared" si="1"/>
        <v>78.181818181818187</v>
      </c>
      <c r="F17" s="5">
        <v>55</v>
      </c>
      <c r="G17" s="25">
        <f t="shared" si="2"/>
        <v>0.15273959287955788</v>
      </c>
      <c r="H17" s="35"/>
      <c r="I17" s="35"/>
      <c r="J17" s="12" t="s">
        <v>14</v>
      </c>
      <c r="K17" s="13">
        <v>41</v>
      </c>
      <c r="L17" s="29">
        <f t="shared" si="3"/>
        <v>30.82706766917293</v>
      </c>
      <c r="M17" s="13">
        <v>92</v>
      </c>
      <c r="N17" s="29">
        <f t="shared" si="4"/>
        <v>69.172932330827066</v>
      </c>
      <c r="O17" s="13">
        <v>133</v>
      </c>
      <c r="P17" s="29">
        <f t="shared" si="5"/>
        <v>0.36935210641784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2" t="s">
        <v>90</v>
      </c>
      <c r="AK17" s="13">
        <v>111</v>
      </c>
      <c r="AL17" s="29">
        <f t="shared" si="9"/>
        <v>46.835443037974684</v>
      </c>
      <c r="AM17" s="13">
        <v>126</v>
      </c>
      <c r="AN17" s="29">
        <f t="shared" si="10"/>
        <v>53.164556962025308</v>
      </c>
      <c r="AO17" s="13">
        <v>237</v>
      </c>
      <c r="AP17" s="29">
        <f t="shared" si="11"/>
        <v>0.65816879113554949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1:58" x14ac:dyDescent="0.25">
      <c r="A18" s="4" t="s">
        <v>67</v>
      </c>
      <c r="B18" s="5">
        <v>1</v>
      </c>
      <c r="C18" s="25">
        <f t="shared" si="0"/>
        <v>16.666666666666664</v>
      </c>
      <c r="D18" s="5">
        <v>5</v>
      </c>
      <c r="E18" s="25">
        <f t="shared" si="1"/>
        <v>83.333333333333343</v>
      </c>
      <c r="F18" s="5">
        <v>6</v>
      </c>
      <c r="G18" s="25">
        <f t="shared" si="2"/>
        <v>1.6662501041406312E-2</v>
      </c>
      <c r="H18" s="35"/>
      <c r="I18" s="35"/>
      <c r="J18" s="12" t="s">
        <v>15</v>
      </c>
      <c r="K18" s="13">
        <v>5390</v>
      </c>
      <c r="L18" s="29">
        <f t="shared" si="3"/>
        <v>64.06751456079877</v>
      </c>
      <c r="M18" s="13">
        <v>3023</v>
      </c>
      <c r="N18" s="29">
        <f t="shared" si="4"/>
        <v>35.932485439201237</v>
      </c>
      <c r="O18" s="13">
        <v>8413</v>
      </c>
      <c r="P18" s="29">
        <f t="shared" si="5"/>
        <v>23.363603543558558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2" t="s">
        <v>91</v>
      </c>
      <c r="AK18" s="13">
        <v>1788</v>
      </c>
      <c r="AL18" s="29">
        <f t="shared" si="9"/>
        <v>70.980547836443037</v>
      </c>
      <c r="AM18" s="13">
        <v>731</v>
      </c>
      <c r="AN18" s="29">
        <f t="shared" si="10"/>
        <v>29.01945216355697</v>
      </c>
      <c r="AO18" s="13">
        <v>2519</v>
      </c>
      <c r="AP18" s="29">
        <f t="shared" si="11"/>
        <v>6.9954733538837504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1:58" x14ac:dyDescent="0.25">
      <c r="A19" s="4" t="s">
        <v>66</v>
      </c>
      <c r="B19" s="5">
        <v>392</v>
      </c>
      <c r="C19" s="25">
        <f t="shared" si="0"/>
        <v>62.72</v>
      </c>
      <c r="D19" s="5">
        <v>233</v>
      </c>
      <c r="E19" s="25">
        <f t="shared" si="1"/>
        <v>37.28</v>
      </c>
      <c r="F19" s="5">
        <v>625</v>
      </c>
      <c r="G19" s="25">
        <f t="shared" si="2"/>
        <v>1.7356771918131577</v>
      </c>
      <c r="H19" s="35"/>
      <c r="I19" s="35"/>
      <c r="J19" s="12" t="s">
        <v>16</v>
      </c>
      <c r="K19" s="13">
        <v>4102</v>
      </c>
      <c r="L19" s="29">
        <f t="shared" si="3"/>
        <v>80.652772316162014</v>
      </c>
      <c r="M19" s="13">
        <v>984</v>
      </c>
      <c r="N19" s="29">
        <f t="shared" si="4"/>
        <v>19.347227683837986</v>
      </c>
      <c r="O19" s="13">
        <v>5086</v>
      </c>
      <c r="P19" s="29">
        <f t="shared" si="5"/>
        <v>14.124246716098753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4" t="s">
        <v>2</v>
      </c>
      <c r="AK19" s="15">
        <v>23261</v>
      </c>
      <c r="AL19" s="30">
        <f t="shared" si="9"/>
        <v>64.597739454025387</v>
      </c>
      <c r="AM19" s="15">
        <v>12748</v>
      </c>
      <c r="AN19" s="30">
        <f t="shared" si="10"/>
        <v>35.40226054597462</v>
      </c>
      <c r="AO19" s="15">
        <v>36009</v>
      </c>
      <c r="AP19" s="30">
        <f t="shared" si="11"/>
        <v>100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1:58" x14ac:dyDescent="0.25">
      <c r="A20" s="4" t="s">
        <v>33</v>
      </c>
      <c r="B20" s="5">
        <v>107</v>
      </c>
      <c r="C20" s="25">
        <f t="shared" si="0"/>
        <v>20.8984375</v>
      </c>
      <c r="D20" s="5">
        <v>405</v>
      </c>
      <c r="E20" s="25">
        <f t="shared" si="1"/>
        <v>79.1015625</v>
      </c>
      <c r="F20" s="5">
        <v>512</v>
      </c>
      <c r="G20" s="25">
        <f t="shared" si="2"/>
        <v>1.4218667555333389</v>
      </c>
      <c r="H20" s="35"/>
      <c r="I20" s="35"/>
      <c r="J20" s="12" t="s">
        <v>17</v>
      </c>
      <c r="K20" s="13">
        <v>336</v>
      </c>
      <c r="L20" s="29">
        <f t="shared" si="3"/>
        <v>18.823529411764707</v>
      </c>
      <c r="M20" s="13">
        <v>1449</v>
      </c>
      <c r="N20" s="29">
        <f t="shared" si="4"/>
        <v>81.17647058823529</v>
      </c>
      <c r="O20" s="13">
        <v>1785</v>
      </c>
      <c r="P20" s="29">
        <f t="shared" si="5"/>
        <v>4.9570940598183793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49" t="s">
        <v>182</v>
      </c>
      <c r="AK20" s="49"/>
      <c r="AL20" s="49"/>
      <c r="AM20" s="49"/>
      <c r="AN20" s="49"/>
      <c r="AO20" s="49"/>
      <c r="AP20" s="36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1:58" x14ac:dyDescent="0.25">
      <c r="A21" s="4" t="s">
        <v>34</v>
      </c>
      <c r="B21" s="5">
        <v>0</v>
      </c>
      <c r="C21" s="25">
        <f t="shared" si="0"/>
        <v>0</v>
      </c>
      <c r="D21" s="5">
        <v>431</v>
      </c>
      <c r="E21" s="25">
        <f t="shared" si="1"/>
        <v>100</v>
      </c>
      <c r="F21" s="5">
        <v>431</v>
      </c>
      <c r="G21" s="25">
        <f t="shared" si="2"/>
        <v>1.1969229914743535</v>
      </c>
      <c r="H21" s="35"/>
      <c r="I21" s="35"/>
      <c r="J21" s="14" t="s">
        <v>2</v>
      </c>
      <c r="K21" s="15">
        <f>+SUM(K8:K20)</f>
        <v>23261</v>
      </c>
      <c r="L21" s="30">
        <f t="shared" si="3"/>
        <v>64.597739454025387</v>
      </c>
      <c r="M21" s="15">
        <f>+SUM(M8:M20)</f>
        <v>12748</v>
      </c>
      <c r="N21" s="30">
        <f t="shared" si="4"/>
        <v>35.40226054597462</v>
      </c>
      <c r="O21" s="15">
        <f>+SUM(O8:O20)</f>
        <v>36009</v>
      </c>
      <c r="P21" s="15">
        <f t="shared" si="5"/>
        <v>100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1:58" x14ac:dyDescent="0.25">
      <c r="A22" s="4" t="s">
        <v>64</v>
      </c>
      <c r="B22" s="5">
        <v>1347</v>
      </c>
      <c r="C22" s="25">
        <f t="shared" si="0"/>
        <v>60.757780784844385</v>
      </c>
      <c r="D22" s="5">
        <v>870</v>
      </c>
      <c r="E22" s="25">
        <f t="shared" si="1"/>
        <v>39.242219215155615</v>
      </c>
      <c r="F22" s="5">
        <v>2217</v>
      </c>
      <c r="G22" s="25">
        <f t="shared" si="2"/>
        <v>6.1567941347996333</v>
      </c>
      <c r="H22" s="35"/>
      <c r="I22" s="35"/>
      <c r="J22" s="49" t="s">
        <v>182</v>
      </c>
      <c r="K22" s="49"/>
      <c r="L22" s="49"/>
      <c r="M22" s="49"/>
      <c r="N22" s="49"/>
      <c r="O22" s="49"/>
      <c r="P22" s="47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1:58" x14ac:dyDescent="0.25">
      <c r="A23" s="4" t="s">
        <v>63</v>
      </c>
      <c r="B23" s="5">
        <v>0</v>
      </c>
      <c r="C23" s="25">
        <f t="shared" si="0"/>
        <v>0</v>
      </c>
      <c r="D23" s="5">
        <v>998</v>
      </c>
      <c r="E23" s="25">
        <f t="shared" si="1"/>
        <v>100</v>
      </c>
      <c r="F23" s="5">
        <v>998</v>
      </c>
      <c r="G23" s="25">
        <f t="shared" si="2"/>
        <v>2.7715293398872505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</row>
    <row r="24" spans="1:58" x14ac:dyDescent="0.25">
      <c r="A24" s="4" t="s">
        <v>35</v>
      </c>
      <c r="B24" s="5">
        <v>348</v>
      </c>
      <c r="C24" s="25">
        <f t="shared" si="0"/>
        <v>76.651982378854626</v>
      </c>
      <c r="D24" s="5">
        <v>106</v>
      </c>
      <c r="E24" s="25">
        <f t="shared" si="1"/>
        <v>23.348017621145374</v>
      </c>
      <c r="F24" s="5">
        <v>454</v>
      </c>
      <c r="G24" s="25">
        <f t="shared" si="2"/>
        <v>1.2607959121330778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</row>
    <row r="25" spans="1:58" x14ac:dyDescent="0.25">
      <c r="A25" s="4" t="s">
        <v>36</v>
      </c>
      <c r="B25" s="5">
        <v>49</v>
      </c>
      <c r="C25" s="25">
        <f t="shared" si="0"/>
        <v>77.777777777777786</v>
      </c>
      <c r="D25" s="5">
        <v>14</v>
      </c>
      <c r="E25" s="25">
        <f t="shared" si="1"/>
        <v>22.222222222222221</v>
      </c>
      <c r="F25" s="5">
        <v>63</v>
      </c>
      <c r="G25" s="25">
        <f t="shared" si="2"/>
        <v>0.17495626093476632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1:58" x14ac:dyDescent="0.25">
      <c r="A26" s="4" t="s">
        <v>37</v>
      </c>
      <c r="B26" s="5">
        <v>992</v>
      </c>
      <c r="C26" s="25">
        <f t="shared" si="0"/>
        <v>57.473928157589803</v>
      </c>
      <c r="D26" s="5">
        <v>734</v>
      </c>
      <c r="E26" s="25">
        <f t="shared" si="1"/>
        <v>42.526071842410197</v>
      </c>
      <c r="F26" s="5">
        <v>1726</v>
      </c>
      <c r="G26" s="25">
        <f t="shared" si="2"/>
        <v>4.7932461329112162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1:58" x14ac:dyDescent="0.25">
      <c r="A27" s="4" t="s">
        <v>38</v>
      </c>
      <c r="B27" s="5">
        <v>5551</v>
      </c>
      <c r="C27" s="25">
        <f t="shared" si="0"/>
        <v>74.310575635876845</v>
      </c>
      <c r="D27" s="5">
        <v>1919</v>
      </c>
      <c r="E27" s="25">
        <f t="shared" si="1"/>
        <v>25.689424364123159</v>
      </c>
      <c r="F27" s="5">
        <v>7470</v>
      </c>
      <c r="G27" s="25">
        <f t="shared" si="2"/>
        <v>20.744813796550861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1:58" x14ac:dyDescent="0.25">
      <c r="A28" s="4" t="s">
        <v>62</v>
      </c>
      <c r="B28" s="5">
        <v>596</v>
      </c>
      <c r="C28" s="25">
        <f t="shared" si="0"/>
        <v>75.347661188369159</v>
      </c>
      <c r="D28" s="5">
        <v>195</v>
      </c>
      <c r="E28" s="25">
        <f t="shared" si="1"/>
        <v>24.652338811630848</v>
      </c>
      <c r="F28" s="5">
        <v>791</v>
      </c>
      <c r="G28" s="25">
        <f t="shared" si="2"/>
        <v>2.1966730539587327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x14ac:dyDescent="0.25">
      <c r="A29" s="4" t="s">
        <v>61</v>
      </c>
      <c r="B29" s="5">
        <v>0</v>
      </c>
      <c r="C29" s="25">
        <f t="shared" si="0"/>
        <v>0</v>
      </c>
      <c r="D29" s="5">
        <v>253</v>
      </c>
      <c r="E29" s="25">
        <f t="shared" si="1"/>
        <v>100</v>
      </c>
      <c r="F29" s="5">
        <v>253</v>
      </c>
      <c r="G29" s="25">
        <f t="shared" si="2"/>
        <v>0.70260212724596627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spans="1:58" x14ac:dyDescent="0.25">
      <c r="A30" s="4" t="s">
        <v>39</v>
      </c>
      <c r="B30" s="5">
        <v>176</v>
      </c>
      <c r="C30" s="25">
        <f t="shared" si="0"/>
        <v>73.640167364016733</v>
      </c>
      <c r="D30" s="5">
        <v>63</v>
      </c>
      <c r="E30" s="25">
        <f t="shared" si="1"/>
        <v>26.359832635983267</v>
      </c>
      <c r="F30" s="5">
        <v>239</v>
      </c>
      <c r="G30" s="25">
        <f t="shared" si="2"/>
        <v>0.66372295814935156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1:58" x14ac:dyDescent="0.25">
      <c r="A31" s="4" t="s">
        <v>40</v>
      </c>
      <c r="B31" s="5">
        <v>408</v>
      </c>
      <c r="C31" s="25">
        <f t="shared" si="0"/>
        <v>63.650546021840867</v>
      </c>
      <c r="D31" s="5">
        <v>233</v>
      </c>
      <c r="E31" s="25">
        <f t="shared" si="1"/>
        <v>36.349453978159126</v>
      </c>
      <c r="F31" s="5">
        <v>641</v>
      </c>
      <c r="G31" s="25">
        <f t="shared" si="2"/>
        <v>1.7801105279235747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68" t="s">
        <v>102</v>
      </c>
      <c r="AK31" s="68"/>
      <c r="AL31" s="68"/>
      <c r="AM31" s="68"/>
      <c r="AN31" s="68"/>
      <c r="AO31" s="68"/>
      <c r="AP31" s="37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</row>
    <row r="32" spans="1:58" x14ac:dyDescent="0.25">
      <c r="A32" s="4" t="s">
        <v>60</v>
      </c>
      <c r="B32" s="5">
        <v>762</v>
      </c>
      <c r="C32" s="25">
        <f t="shared" si="0"/>
        <v>75.896414342629484</v>
      </c>
      <c r="D32" s="5">
        <v>242</v>
      </c>
      <c r="E32" s="25">
        <f t="shared" si="1"/>
        <v>24.10358565737052</v>
      </c>
      <c r="F32" s="5">
        <v>1004</v>
      </c>
      <c r="G32" s="25">
        <f t="shared" si="2"/>
        <v>2.7881918409286568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69" t="s">
        <v>101</v>
      </c>
      <c r="AK32" s="65" t="s">
        <v>1</v>
      </c>
      <c r="AL32" s="65"/>
      <c r="AM32" s="65"/>
      <c r="AN32" s="38"/>
      <c r="AO32" s="66" t="s">
        <v>2</v>
      </c>
      <c r="AP32" s="39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1:58" x14ac:dyDescent="0.25">
      <c r="A33" s="4" t="s">
        <v>41</v>
      </c>
      <c r="B33" s="5">
        <v>586</v>
      </c>
      <c r="C33" s="25">
        <f t="shared" si="0"/>
        <v>70.432692307692307</v>
      </c>
      <c r="D33" s="5">
        <v>246</v>
      </c>
      <c r="E33" s="25">
        <f t="shared" si="1"/>
        <v>29.567307692307693</v>
      </c>
      <c r="F33" s="5">
        <v>832</v>
      </c>
      <c r="G33" s="25">
        <f t="shared" si="2"/>
        <v>2.3105334777416759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70"/>
      <c r="AK33" s="40" t="s">
        <v>3</v>
      </c>
      <c r="AL33" s="40"/>
      <c r="AM33" s="40" t="s">
        <v>4</v>
      </c>
      <c r="AN33" s="40"/>
      <c r="AO33" s="67"/>
      <c r="AP33" s="41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1:58" x14ac:dyDescent="0.25">
      <c r="A34" s="4" t="s">
        <v>42</v>
      </c>
      <c r="B34" s="5">
        <v>230</v>
      </c>
      <c r="C34" s="25">
        <f t="shared" si="0"/>
        <v>65.902578796561613</v>
      </c>
      <c r="D34" s="5">
        <v>119</v>
      </c>
      <c r="E34" s="25">
        <f t="shared" si="1"/>
        <v>34.097421203438394</v>
      </c>
      <c r="F34" s="5">
        <v>349</v>
      </c>
      <c r="G34" s="25">
        <f t="shared" si="2"/>
        <v>0.96920214390846737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2" t="s">
        <v>98</v>
      </c>
      <c r="AK34" s="13">
        <v>19036</v>
      </c>
      <c r="AL34" s="13"/>
      <c r="AM34" s="13">
        <v>9245</v>
      </c>
      <c r="AN34" s="13"/>
      <c r="AO34" s="13">
        <v>28281</v>
      </c>
      <c r="AP34" s="13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1:58" x14ac:dyDescent="0.25">
      <c r="A35" s="4" t="s">
        <v>43</v>
      </c>
      <c r="B35" s="5">
        <v>1400</v>
      </c>
      <c r="C35" s="25">
        <f t="shared" si="0"/>
        <v>57.923045097227963</v>
      </c>
      <c r="D35" s="5">
        <v>1017</v>
      </c>
      <c r="E35" s="25">
        <f t="shared" si="1"/>
        <v>42.07695490277203</v>
      </c>
      <c r="F35" s="5">
        <v>2417</v>
      </c>
      <c r="G35" s="25">
        <f t="shared" si="2"/>
        <v>6.7122108361798443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2" t="s">
        <v>99</v>
      </c>
      <c r="AK35" s="13">
        <v>1876</v>
      </c>
      <c r="AL35" s="13"/>
      <c r="AM35" s="13">
        <v>2379</v>
      </c>
      <c r="AN35" s="13"/>
      <c r="AO35" s="13">
        <v>4255</v>
      </c>
      <c r="AP35" s="13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1:58" x14ac:dyDescent="0.25">
      <c r="A36" s="4" t="s">
        <v>59</v>
      </c>
      <c r="B36" s="5">
        <v>40</v>
      </c>
      <c r="C36" s="25">
        <f t="shared" si="0"/>
        <v>80</v>
      </c>
      <c r="D36" s="5">
        <v>10</v>
      </c>
      <c r="E36" s="25">
        <f t="shared" si="1"/>
        <v>20</v>
      </c>
      <c r="F36" s="5">
        <v>50</v>
      </c>
      <c r="G36" s="25">
        <f t="shared" si="2"/>
        <v>0.13885417534505262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2" t="s">
        <v>100</v>
      </c>
      <c r="AK36" s="13">
        <v>2349</v>
      </c>
      <c r="AL36" s="13"/>
      <c r="AM36" s="13">
        <v>1124</v>
      </c>
      <c r="AN36" s="13"/>
      <c r="AO36" s="13">
        <v>3473</v>
      </c>
      <c r="AP36" s="13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1:58" x14ac:dyDescent="0.25">
      <c r="A37" s="4" t="s">
        <v>58</v>
      </c>
      <c r="B37" s="5">
        <v>25</v>
      </c>
      <c r="C37" s="25">
        <f t="shared" si="0"/>
        <v>50</v>
      </c>
      <c r="D37" s="5">
        <v>25</v>
      </c>
      <c r="E37" s="25">
        <f t="shared" si="1"/>
        <v>50</v>
      </c>
      <c r="F37" s="5">
        <v>50</v>
      </c>
      <c r="G37" s="25">
        <f t="shared" si="2"/>
        <v>0.13885417534505262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4" t="s">
        <v>53</v>
      </c>
      <c r="AK37" s="15">
        <v>23261</v>
      </c>
      <c r="AL37" s="15"/>
      <c r="AM37" s="15">
        <v>12748</v>
      </c>
      <c r="AN37" s="15"/>
      <c r="AO37" s="15">
        <v>36009</v>
      </c>
      <c r="AP37" s="28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1:58" x14ac:dyDescent="0.25">
      <c r="A38" s="4" t="s">
        <v>44</v>
      </c>
      <c r="B38" s="5">
        <v>480</v>
      </c>
      <c r="C38" s="25">
        <f t="shared" si="0"/>
        <v>95.808383233532936</v>
      </c>
      <c r="D38" s="5">
        <v>21</v>
      </c>
      <c r="E38" s="25">
        <f t="shared" si="1"/>
        <v>4.1916167664670656</v>
      </c>
      <c r="F38" s="5">
        <v>501</v>
      </c>
      <c r="G38" s="25">
        <f t="shared" si="2"/>
        <v>1.3913188369574274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spans="1:58" x14ac:dyDescent="0.25">
      <c r="A39" s="4" t="s">
        <v>45</v>
      </c>
      <c r="B39" s="5">
        <v>80</v>
      </c>
      <c r="C39" s="25">
        <f t="shared" si="0"/>
        <v>37.735849056603776</v>
      </c>
      <c r="D39" s="5">
        <v>132</v>
      </c>
      <c r="E39" s="25">
        <f t="shared" si="1"/>
        <v>62.264150943396224</v>
      </c>
      <c r="F39" s="5">
        <v>212</v>
      </c>
      <c r="G39" s="25">
        <f t="shared" si="2"/>
        <v>0.58874170346302312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</row>
    <row r="40" spans="1:58" x14ac:dyDescent="0.25">
      <c r="A40" s="4" t="s">
        <v>57</v>
      </c>
      <c r="B40" s="5">
        <v>1768</v>
      </c>
      <c r="C40" s="25">
        <f t="shared" si="0"/>
        <v>71.492114840274965</v>
      </c>
      <c r="D40" s="5">
        <v>705</v>
      </c>
      <c r="E40" s="25">
        <f t="shared" si="1"/>
        <v>28.507885159725031</v>
      </c>
      <c r="F40" s="5">
        <v>2473</v>
      </c>
      <c r="G40" s="25">
        <f t="shared" si="2"/>
        <v>6.8677275125663035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5">
      <c r="A41" s="4" t="s">
        <v>46</v>
      </c>
      <c r="B41" s="5">
        <v>644</v>
      </c>
      <c r="C41" s="25">
        <f t="shared" si="0"/>
        <v>65.781409601634323</v>
      </c>
      <c r="D41" s="5">
        <v>335</v>
      </c>
      <c r="E41" s="25">
        <f t="shared" si="1"/>
        <v>34.218590398365677</v>
      </c>
      <c r="F41" s="5">
        <v>979</v>
      </c>
      <c r="G41" s="25">
        <f t="shared" si="2"/>
        <v>2.7187647532561301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5">
      <c r="A42" s="4" t="s">
        <v>47</v>
      </c>
      <c r="B42" s="5">
        <v>100</v>
      </c>
      <c r="C42" s="25">
        <f t="shared" si="0"/>
        <v>46.082949308755758</v>
      </c>
      <c r="D42" s="5">
        <v>117</v>
      </c>
      <c r="E42" s="25">
        <f t="shared" si="1"/>
        <v>53.917050691244242</v>
      </c>
      <c r="F42" s="5">
        <v>217</v>
      </c>
      <c r="G42" s="25">
        <f t="shared" si="2"/>
        <v>0.60262712099752846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5">
      <c r="A43" s="4" t="s">
        <v>48</v>
      </c>
      <c r="B43" s="5">
        <v>674</v>
      </c>
      <c r="C43" s="25">
        <f t="shared" si="0"/>
        <v>84.25</v>
      </c>
      <c r="D43" s="5">
        <v>126</v>
      </c>
      <c r="E43" s="25">
        <f t="shared" si="1"/>
        <v>15.75</v>
      </c>
      <c r="F43" s="5">
        <v>800</v>
      </c>
      <c r="G43" s="25">
        <f t="shared" si="2"/>
        <v>2.2216668055208419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5">
      <c r="A44" s="4" t="s">
        <v>49</v>
      </c>
      <c r="B44" s="5">
        <v>722</v>
      </c>
      <c r="C44" s="25">
        <f t="shared" si="0"/>
        <v>62.564991334488738</v>
      </c>
      <c r="D44" s="5">
        <v>432</v>
      </c>
      <c r="E44" s="25">
        <f t="shared" si="1"/>
        <v>37.435008665511269</v>
      </c>
      <c r="F44" s="5">
        <v>1154</v>
      </c>
      <c r="G44" s="25">
        <f t="shared" si="2"/>
        <v>3.2047543669638148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5">
      <c r="A45" s="4" t="s">
        <v>50</v>
      </c>
      <c r="B45" s="5">
        <v>52</v>
      </c>
      <c r="C45" s="25">
        <f t="shared" si="0"/>
        <v>49.056603773584904</v>
      </c>
      <c r="D45" s="5">
        <v>54</v>
      </c>
      <c r="E45" s="25">
        <f t="shared" si="1"/>
        <v>50.943396226415096</v>
      </c>
      <c r="F45" s="5">
        <v>106</v>
      </c>
      <c r="G45" s="25">
        <f t="shared" si="2"/>
        <v>0.29437085173151156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5">
      <c r="A46" s="4" t="s">
        <v>56</v>
      </c>
      <c r="B46" s="5">
        <v>64</v>
      </c>
      <c r="C46" s="25">
        <f t="shared" si="0"/>
        <v>83.116883116883116</v>
      </c>
      <c r="D46" s="5">
        <v>13</v>
      </c>
      <c r="E46" s="25">
        <f t="shared" si="1"/>
        <v>16.883116883116884</v>
      </c>
      <c r="F46" s="5">
        <v>77</v>
      </c>
      <c r="G46" s="25">
        <f t="shared" si="2"/>
        <v>0.21383543003138106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5">
      <c r="A47" s="4" t="s">
        <v>54</v>
      </c>
      <c r="B47" s="5">
        <v>4322</v>
      </c>
      <c r="C47" s="25">
        <f t="shared" si="0"/>
        <v>68.267256357605433</v>
      </c>
      <c r="D47" s="5">
        <v>2009</v>
      </c>
      <c r="E47" s="25">
        <f t="shared" si="1"/>
        <v>31.732743642394567</v>
      </c>
      <c r="F47" s="5">
        <v>6331</v>
      </c>
      <c r="G47" s="25">
        <f t="shared" si="2"/>
        <v>17.581715682190563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5">
      <c r="A48" s="4" t="s">
        <v>51</v>
      </c>
      <c r="B48" s="5">
        <v>489</v>
      </c>
      <c r="C48" s="25">
        <f t="shared" si="0"/>
        <v>80.163934426229517</v>
      </c>
      <c r="D48" s="5">
        <v>121</v>
      </c>
      <c r="E48" s="25">
        <f t="shared" si="1"/>
        <v>19.836065573770494</v>
      </c>
      <c r="F48" s="5">
        <v>610</v>
      </c>
      <c r="G48" s="25">
        <f t="shared" si="2"/>
        <v>1.6940209392096419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5">
      <c r="A49" s="4" t="s">
        <v>52</v>
      </c>
      <c r="B49" s="5">
        <v>471</v>
      </c>
      <c r="C49" s="25">
        <f t="shared" si="0"/>
        <v>100</v>
      </c>
      <c r="D49" s="5">
        <v>0</v>
      </c>
      <c r="E49" s="25">
        <f t="shared" si="1"/>
        <v>0</v>
      </c>
      <c r="F49" s="5">
        <v>471</v>
      </c>
      <c r="G49" s="25">
        <f t="shared" si="2"/>
        <v>1.3080063317503956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1:58" x14ac:dyDescent="0.25">
      <c r="A50" s="6" t="s">
        <v>72</v>
      </c>
      <c r="B50" s="7">
        <v>23261</v>
      </c>
      <c r="C50" s="26">
        <f t="shared" si="0"/>
        <v>64.597739454025387</v>
      </c>
      <c r="D50" s="7">
        <v>12748</v>
      </c>
      <c r="E50" s="26">
        <f t="shared" si="1"/>
        <v>35.40226054597462</v>
      </c>
      <c r="F50" s="7">
        <v>36009</v>
      </c>
      <c r="G50" s="7">
        <f t="shared" si="2"/>
        <v>100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1:58" ht="18" customHeight="1" x14ac:dyDescent="0.25">
      <c r="A51" s="49" t="s">
        <v>183</v>
      </c>
      <c r="B51" s="49"/>
      <c r="C51" s="49"/>
      <c r="D51" s="49"/>
      <c r="E51" s="49"/>
      <c r="F51" s="49"/>
      <c r="G51" s="47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</row>
    <row r="52" spans="1:58" x14ac:dyDescent="0.25">
      <c r="A52" s="4"/>
      <c r="B52" s="4"/>
      <c r="C52" s="4"/>
      <c r="D52" s="4"/>
      <c r="E52" s="4"/>
      <c r="F52" s="4"/>
      <c r="G52" s="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1:58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1:58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1:58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63" spans="1:58" ht="52.5" customHeight="1" x14ac:dyDescent="0.25"/>
    <row r="73" ht="39.75" customHeight="1" x14ac:dyDescent="0.25"/>
    <row r="82" ht="46.5" customHeight="1" x14ac:dyDescent="0.25"/>
    <row r="98" ht="54.75" customHeight="1" x14ac:dyDescent="0.25"/>
    <row r="108" ht="39" customHeight="1" x14ac:dyDescent="0.25"/>
  </sheetData>
  <mergeCells count="48">
    <mergeCell ref="AR13:AW13"/>
    <mergeCell ref="AZ12:BE12"/>
    <mergeCell ref="BA6:BD6"/>
    <mergeCell ref="A51:F51"/>
    <mergeCell ref="T6:T7"/>
    <mergeCell ref="Y6:Y7"/>
    <mergeCell ref="AK32:AM32"/>
    <mergeCell ref="AO32:AO33"/>
    <mergeCell ref="AJ31:AO31"/>
    <mergeCell ref="J6:J7"/>
    <mergeCell ref="O6:O7"/>
    <mergeCell ref="J22:O22"/>
    <mergeCell ref="AJ20:AO20"/>
    <mergeCell ref="AJ32:AJ33"/>
    <mergeCell ref="AB6:AB7"/>
    <mergeCell ref="AG6:AG7"/>
    <mergeCell ref="Z6:Z7"/>
    <mergeCell ref="A3:BG3"/>
    <mergeCell ref="A2:AW2"/>
    <mergeCell ref="AZ5:BE5"/>
    <mergeCell ref="AZ6:AZ7"/>
    <mergeCell ref="BE6:BE7"/>
    <mergeCell ref="AB5:AH5"/>
    <mergeCell ref="T5:Z5"/>
    <mergeCell ref="AR6:AR7"/>
    <mergeCell ref="AW6:AW7"/>
    <mergeCell ref="A5:G5"/>
    <mergeCell ref="BF6:BF7"/>
    <mergeCell ref="AP6:AP7"/>
    <mergeCell ref="AJ5:AP5"/>
    <mergeCell ref="AS6:AV6"/>
    <mergeCell ref="AX6:AX7"/>
    <mergeCell ref="J5:P5"/>
    <mergeCell ref="AR5:AW5"/>
    <mergeCell ref="T12:Y12"/>
    <mergeCell ref="AB11:AG11"/>
    <mergeCell ref="A6:A7"/>
    <mergeCell ref="F6:F7"/>
    <mergeCell ref="AO6:AO7"/>
    <mergeCell ref="B6:E6"/>
    <mergeCell ref="G6:G7"/>
    <mergeCell ref="K6:N6"/>
    <mergeCell ref="P6:P7"/>
    <mergeCell ref="AC6:AF6"/>
    <mergeCell ref="AH6:AH7"/>
    <mergeCell ref="AK6:AN6"/>
    <mergeCell ref="AJ6:AJ7"/>
    <mergeCell ref="U6:X6"/>
  </mergeCells>
  <pageMargins left="0.7" right="0.7" top="0.75" bottom="0.75" header="0.3" footer="0.3"/>
  <pageSetup paperSize="9" orientation="portrait" r:id="rId1"/>
  <ignoredErrors>
    <ignoredError sqref="AT12 AV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35A3-BAAE-49A0-A7D7-BD139351A88F}">
  <dimension ref="A1:AX57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68.140625" customWidth="1"/>
    <col min="2" max="2" width="10.28515625" style="9" bestFit="1" customWidth="1"/>
    <col min="3" max="3" width="6.7109375" style="9" bestFit="1" customWidth="1"/>
    <col min="4" max="4" width="12" style="9" bestFit="1" customWidth="1"/>
    <col min="5" max="5" width="6.140625" style="9" bestFit="1" customWidth="1"/>
    <col min="6" max="6" width="7.7109375" style="9" bestFit="1" customWidth="1"/>
    <col min="7" max="7" width="7.28515625" style="9" bestFit="1" customWidth="1"/>
    <col min="9" max="9" width="31.28515625" bestFit="1" customWidth="1"/>
    <col min="10" max="10" width="13.140625" bestFit="1" customWidth="1"/>
    <col min="11" max="11" width="6.28515625" bestFit="1" customWidth="1"/>
    <col min="12" max="12" width="14.7109375" bestFit="1" customWidth="1"/>
    <col min="13" max="13" width="6.28515625" bestFit="1" customWidth="1"/>
    <col min="14" max="14" width="9.140625" customWidth="1"/>
    <col min="15" max="15" width="5.7109375" bestFit="1" customWidth="1"/>
    <col min="18" max="18" width="13.140625" bestFit="1" customWidth="1"/>
    <col min="19" max="19" width="13" customWidth="1"/>
    <col min="20" max="20" width="14.7109375" bestFit="1" customWidth="1"/>
    <col min="21" max="21" width="14.5703125" customWidth="1"/>
    <col min="22" max="23" width="11.5703125" bestFit="1" customWidth="1"/>
    <col min="26" max="26" width="62.85546875" bestFit="1" customWidth="1"/>
    <col min="27" max="27" width="13.5703125" bestFit="1" customWidth="1"/>
    <col min="28" max="28" width="6.28515625" bestFit="1" customWidth="1"/>
    <col min="29" max="29" width="15.140625" bestFit="1" customWidth="1"/>
    <col min="30" max="30" width="6.28515625" bestFit="1" customWidth="1"/>
    <col min="31" max="31" width="11.5703125" bestFit="1" customWidth="1"/>
    <col min="32" max="32" width="7.42578125" bestFit="1" customWidth="1"/>
    <col min="34" max="34" width="28.7109375" bestFit="1" customWidth="1"/>
    <col min="35" max="35" width="13.140625" bestFit="1" customWidth="1"/>
    <col min="36" max="36" width="6.28515625" bestFit="1" customWidth="1"/>
    <col min="37" max="37" width="14.7109375" bestFit="1" customWidth="1"/>
    <col min="38" max="38" width="6.28515625" bestFit="1" customWidth="1"/>
    <col min="39" max="39" width="11.5703125" bestFit="1" customWidth="1"/>
    <col min="40" max="40" width="5.5703125" bestFit="1" customWidth="1"/>
    <col min="43" max="43" width="19.42578125" bestFit="1" customWidth="1"/>
    <col min="44" max="44" width="13" bestFit="1" customWidth="1"/>
    <col min="45" max="45" width="6.140625" bestFit="1" customWidth="1"/>
    <col min="46" max="46" width="14.5703125" bestFit="1" customWidth="1"/>
    <col min="47" max="47" width="6.140625" bestFit="1" customWidth="1"/>
    <col min="49" max="49" width="7.28515625" bestFit="1" customWidth="1"/>
  </cols>
  <sheetData>
    <row r="1" spans="1:50" ht="66.75" customHeight="1" x14ac:dyDescent="0.25"/>
    <row r="2" spans="1:50" ht="25.5" x14ac:dyDescent="0.35">
      <c r="A2" s="48" t="s">
        <v>156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27" customHeight="1" x14ac:dyDescent="0.25">
      <c r="A3" s="79" t="s">
        <v>187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</row>
    <row r="4" spans="1:50" ht="51.75" customHeight="1" x14ac:dyDescent="0.25">
      <c r="A4" s="44"/>
      <c r="B4" s="45"/>
      <c r="C4" s="45"/>
      <c r="D4" s="45"/>
      <c r="E4" s="45"/>
      <c r="F4" s="45"/>
      <c r="G4" s="45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50" ht="43.5" customHeight="1" x14ac:dyDescent="0.25">
      <c r="A5" s="64" t="s">
        <v>172</v>
      </c>
      <c r="B5" s="64"/>
      <c r="C5" s="64"/>
      <c r="D5" s="64"/>
      <c r="E5" s="64"/>
      <c r="F5" s="64"/>
      <c r="G5" s="64"/>
      <c r="H5" s="44"/>
      <c r="I5" s="64" t="s">
        <v>173</v>
      </c>
      <c r="J5" s="64"/>
      <c r="K5" s="64"/>
      <c r="L5" s="64"/>
      <c r="M5" s="64"/>
      <c r="N5" s="64"/>
      <c r="O5" s="64"/>
      <c r="P5" s="44"/>
      <c r="Q5" s="64" t="s">
        <v>174</v>
      </c>
      <c r="R5" s="64"/>
      <c r="S5" s="64"/>
      <c r="T5" s="64"/>
      <c r="U5" s="64"/>
      <c r="V5" s="64"/>
      <c r="W5" s="64"/>
      <c r="X5" s="44"/>
      <c r="Y5" s="44"/>
      <c r="Z5" s="54" t="s">
        <v>175</v>
      </c>
      <c r="AA5" s="54"/>
      <c r="AB5" s="54"/>
      <c r="AC5" s="54"/>
      <c r="AD5" s="54"/>
      <c r="AE5" s="54"/>
      <c r="AF5" s="54"/>
      <c r="AG5" s="44"/>
      <c r="AH5" s="54" t="s">
        <v>176</v>
      </c>
      <c r="AI5" s="54"/>
      <c r="AJ5" s="54"/>
      <c r="AK5" s="54"/>
      <c r="AL5" s="54"/>
      <c r="AM5" s="54"/>
      <c r="AN5" s="21"/>
      <c r="AQ5" s="54" t="s">
        <v>139</v>
      </c>
      <c r="AR5" s="54"/>
      <c r="AS5" s="54"/>
      <c r="AT5" s="54"/>
      <c r="AU5" s="54"/>
      <c r="AV5" s="54"/>
      <c r="AW5" s="21"/>
    </row>
    <row r="6" spans="1:50" x14ac:dyDescent="0.25">
      <c r="A6" s="60" t="s">
        <v>19</v>
      </c>
      <c r="B6" s="56" t="s">
        <v>1</v>
      </c>
      <c r="C6" s="56"/>
      <c r="D6" s="56"/>
      <c r="E6" s="56"/>
      <c r="F6" s="56" t="s">
        <v>72</v>
      </c>
      <c r="G6" s="56" t="s">
        <v>158</v>
      </c>
      <c r="H6" s="44"/>
      <c r="I6" s="56" t="s">
        <v>131</v>
      </c>
      <c r="J6" s="56" t="s">
        <v>1</v>
      </c>
      <c r="K6" s="56"/>
      <c r="L6" s="56"/>
      <c r="M6" s="56"/>
      <c r="N6" s="56" t="s">
        <v>72</v>
      </c>
      <c r="O6" s="56" t="s">
        <v>158</v>
      </c>
      <c r="P6" s="44"/>
      <c r="Q6" s="56" t="s">
        <v>80</v>
      </c>
      <c r="R6" s="56" t="s">
        <v>1</v>
      </c>
      <c r="S6" s="56"/>
      <c r="T6" s="56"/>
      <c r="U6" s="56"/>
      <c r="V6" s="56" t="s">
        <v>72</v>
      </c>
      <c r="W6" s="56" t="s">
        <v>158</v>
      </c>
      <c r="X6" s="44"/>
      <c r="Y6" s="44"/>
      <c r="Z6" s="50" t="s">
        <v>77</v>
      </c>
      <c r="AA6" s="63" t="s">
        <v>1</v>
      </c>
      <c r="AB6" s="63"/>
      <c r="AC6" s="63"/>
      <c r="AD6" s="63"/>
      <c r="AE6" s="52" t="s">
        <v>2</v>
      </c>
      <c r="AF6" s="52" t="s">
        <v>158</v>
      </c>
      <c r="AG6" s="44"/>
      <c r="AH6" s="52" t="s">
        <v>136</v>
      </c>
      <c r="AI6" s="63" t="s">
        <v>1</v>
      </c>
      <c r="AJ6" s="63"/>
      <c r="AK6" s="63"/>
      <c r="AL6" s="33"/>
      <c r="AM6" s="52" t="s">
        <v>2</v>
      </c>
      <c r="AN6" s="52" t="s">
        <v>158</v>
      </c>
      <c r="AQ6" s="50" t="s">
        <v>92</v>
      </c>
      <c r="AR6" s="63" t="s">
        <v>1</v>
      </c>
      <c r="AS6" s="63"/>
      <c r="AT6" s="63"/>
      <c r="AU6" s="63"/>
      <c r="AV6" s="52" t="s">
        <v>2</v>
      </c>
      <c r="AW6" s="52" t="s">
        <v>158</v>
      </c>
    </row>
    <row r="7" spans="1:50" x14ac:dyDescent="0.25">
      <c r="A7" s="61"/>
      <c r="B7" s="3" t="s">
        <v>3</v>
      </c>
      <c r="C7" s="3" t="s">
        <v>158</v>
      </c>
      <c r="D7" s="3" t="s">
        <v>4</v>
      </c>
      <c r="E7" s="3" t="s">
        <v>158</v>
      </c>
      <c r="F7" s="62"/>
      <c r="G7" s="56"/>
      <c r="H7" s="44"/>
      <c r="I7" s="62"/>
      <c r="J7" s="3" t="s">
        <v>3</v>
      </c>
      <c r="K7" s="3" t="s">
        <v>158</v>
      </c>
      <c r="L7" s="3" t="s">
        <v>4</v>
      </c>
      <c r="M7" s="3" t="s">
        <v>158</v>
      </c>
      <c r="N7" s="62"/>
      <c r="O7" s="56"/>
      <c r="P7" s="44"/>
      <c r="Q7" s="62"/>
      <c r="R7" s="3" t="s">
        <v>3</v>
      </c>
      <c r="S7" s="3" t="s">
        <v>158</v>
      </c>
      <c r="T7" s="3" t="s">
        <v>4</v>
      </c>
      <c r="U7" s="3" t="s">
        <v>158</v>
      </c>
      <c r="V7" s="62"/>
      <c r="W7" s="56"/>
      <c r="X7" s="44"/>
      <c r="Y7" s="44"/>
      <c r="Z7" s="51"/>
      <c r="AA7" s="11" t="s">
        <v>3</v>
      </c>
      <c r="AB7" s="11" t="s">
        <v>158</v>
      </c>
      <c r="AC7" s="11" t="s">
        <v>4</v>
      </c>
      <c r="AD7" s="11" t="s">
        <v>158</v>
      </c>
      <c r="AE7" s="53"/>
      <c r="AF7" s="52"/>
      <c r="AG7" s="44"/>
      <c r="AH7" s="53"/>
      <c r="AI7" s="11" t="s">
        <v>3</v>
      </c>
      <c r="AJ7" s="11" t="s">
        <v>158</v>
      </c>
      <c r="AK7" s="11" t="s">
        <v>4</v>
      </c>
      <c r="AL7" s="11" t="s">
        <v>158</v>
      </c>
      <c r="AM7" s="53"/>
      <c r="AN7" s="52"/>
      <c r="AQ7" s="51"/>
      <c r="AR7" s="11" t="s">
        <v>3</v>
      </c>
      <c r="AS7" s="11" t="s">
        <v>158</v>
      </c>
      <c r="AT7" s="11" t="s">
        <v>4</v>
      </c>
      <c r="AU7" s="11" t="s">
        <v>158</v>
      </c>
      <c r="AV7" s="53"/>
      <c r="AW7" s="52"/>
    </row>
    <row r="8" spans="1:50" x14ac:dyDescent="0.25">
      <c r="A8" s="46" t="s">
        <v>71</v>
      </c>
      <c r="B8" s="5">
        <v>14</v>
      </c>
      <c r="C8" s="25">
        <f>+(B8/F8)*100</f>
        <v>46.666666666666664</v>
      </c>
      <c r="D8" s="5">
        <v>16</v>
      </c>
      <c r="E8" s="25">
        <f>+(D8/F8)*100</f>
        <v>53.333333333333336</v>
      </c>
      <c r="F8" s="5">
        <v>30</v>
      </c>
      <c r="G8" s="25">
        <f>+(F8/$F$56)*100</f>
        <v>0.24420024420024419</v>
      </c>
      <c r="H8" s="44"/>
      <c r="I8" s="10" t="s">
        <v>5</v>
      </c>
      <c r="J8" s="5">
        <v>116</v>
      </c>
      <c r="K8" s="25">
        <f>+(J8/N8)*100</f>
        <v>46.774193548387096</v>
      </c>
      <c r="L8" s="5">
        <v>132</v>
      </c>
      <c r="M8" s="25">
        <f>+(L8/N8)*100</f>
        <v>53.225806451612897</v>
      </c>
      <c r="N8" s="5">
        <v>248</v>
      </c>
      <c r="O8" s="25">
        <f>+(N8/$N$22)*100</f>
        <v>2.0187220187220185</v>
      </c>
      <c r="P8" s="44"/>
      <c r="Q8" s="10" t="s">
        <v>78</v>
      </c>
      <c r="R8" s="5">
        <v>4893</v>
      </c>
      <c r="S8" s="25">
        <f>+(R8/V8)*100</f>
        <v>46.392339053759365</v>
      </c>
      <c r="T8" s="5">
        <v>5654</v>
      </c>
      <c r="U8" s="24">
        <f>+(T8/V8)*100</f>
        <v>53.607660946240628</v>
      </c>
      <c r="V8" s="5">
        <v>10547</v>
      </c>
      <c r="W8" s="25">
        <f>+(V8/$V$10)*100</f>
        <v>85.852665852665851</v>
      </c>
      <c r="X8" s="44"/>
      <c r="Y8" s="44"/>
      <c r="Z8" s="12" t="s">
        <v>121</v>
      </c>
      <c r="AA8" s="13">
        <v>321</v>
      </c>
      <c r="AB8" s="29">
        <f>+(AA8/AE8)*100</f>
        <v>35.236004390779364</v>
      </c>
      <c r="AC8" s="13">
        <v>590</v>
      </c>
      <c r="AD8" s="29">
        <f>+(AC8/AE8)*100</f>
        <v>64.763995609220643</v>
      </c>
      <c r="AE8" s="13">
        <v>911</v>
      </c>
      <c r="AF8" s="29">
        <f>+(AE8/$AE$11)*100</f>
        <v>7.4155474155474161</v>
      </c>
      <c r="AG8" s="44"/>
      <c r="AH8" s="12" t="s">
        <v>132</v>
      </c>
      <c r="AI8" s="13">
        <v>30</v>
      </c>
      <c r="AJ8" s="29">
        <f>+(AI8/AM8)*100</f>
        <v>42.25352112676056</v>
      </c>
      <c r="AK8" s="13">
        <v>41</v>
      </c>
      <c r="AL8" s="29">
        <f>+(AK8/AM8)*100</f>
        <v>57.74647887323944</v>
      </c>
      <c r="AM8" s="13">
        <v>71</v>
      </c>
      <c r="AN8" s="29">
        <f>+(AM8/$AM$12)*100</f>
        <v>0.57794057794057796</v>
      </c>
      <c r="AQ8" s="10" t="s">
        <v>82</v>
      </c>
      <c r="AR8" s="13">
        <v>26</v>
      </c>
      <c r="AS8" s="29">
        <f>+(AR8/AV8)*100</f>
        <v>52</v>
      </c>
      <c r="AT8" s="13">
        <v>24</v>
      </c>
      <c r="AU8" s="29">
        <f>+(AT8/AV8)*100</f>
        <v>48</v>
      </c>
      <c r="AV8" s="13">
        <v>50</v>
      </c>
      <c r="AW8" s="29">
        <f>+(AV8/$AV$18)*100</f>
        <v>0.40700040700040696</v>
      </c>
    </row>
    <row r="9" spans="1:50" x14ac:dyDescent="0.25">
      <c r="A9" s="46" t="s">
        <v>21</v>
      </c>
      <c r="B9" s="5">
        <v>10</v>
      </c>
      <c r="C9" s="25">
        <f t="shared" ref="C9:C56" si="0">+(B9/F9)*100</f>
        <v>22.727272727272727</v>
      </c>
      <c r="D9" s="5">
        <v>34</v>
      </c>
      <c r="E9" s="25">
        <f t="shared" ref="E9:E56" si="1">+(D9/F9)*100</f>
        <v>77.272727272727266</v>
      </c>
      <c r="F9" s="5">
        <v>44</v>
      </c>
      <c r="G9" s="25">
        <f t="shared" ref="G9:G56" si="2">+(F9/$F$56)*100</f>
        <v>0.35816035816035818</v>
      </c>
      <c r="H9" s="44"/>
      <c r="I9" s="10" t="s">
        <v>6</v>
      </c>
      <c r="J9" s="5">
        <v>221</v>
      </c>
      <c r="K9" s="25">
        <f t="shared" ref="K9:K22" si="3">+(J9/N9)*100</f>
        <v>33.637747336377473</v>
      </c>
      <c r="L9" s="5">
        <v>436</v>
      </c>
      <c r="M9" s="25">
        <f t="shared" ref="M9:M22" si="4">+(L9/N9)*100</f>
        <v>66.362252663622527</v>
      </c>
      <c r="N9" s="5">
        <v>657</v>
      </c>
      <c r="O9" s="25">
        <f t="shared" ref="O9:O22" si="5">+(N9/$N$22)*100</f>
        <v>5.3479853479853476</v>
      </c>
      <c r="P9" s="44"/>
      <c r="Q9" s="10" t="s">
        <v>79</v>
      </c>
      <c r="R9" s="5">
        <v>658</v>
      </c>
      <c r="S9" s="25">
        <f>+(R9/V9)*100</f>
        <v>37.859608745684696</v>
      </c>
      <c r="T9" s="5">
        <v>1080</v>
      </c>
      <c r="U9" s="24">
        <f>+(T9/V9)*100</f>
        <v>62.140391254315311</v>
      </c>
      <c r="V9" s="5">
        <v>1738</v>
      </c>
      <c r="W9" s="25">
        <f>+(V9/$V$10)*100</f>
        <v>14.147334147334147</v>
      </c>
      <c r="X9" s="44"/>
      <c r="Y9" s="44"/>
      <c r="Z9" s="12" t="s">
        <v>122</v>
      </c>
      <c r="AA9" s="13">
        <v>392</v>
      </c>
      <c r="AB9" s="29">
        <f t="shared" ref="AB9:AB11" si="6">+(AA9/AE9)*100</f>
        <v>39.396984924623112</v>
      </c>
      <c r="AC9" s="13">
        <v>603</v>
      </c>
      <c r="AD9" s="29">
        <f t="shared" ref="AD9:AD11" si="7">+(AC9/AE9)*100</f>
        <v>60.603015075376888</v>
      </c>
      <c r="AE9" s="13">
        <v>995</v>
      </c>
      <c r="AF9" s="29">
        <f t="shared" ref="AF9:AF11" si="8">+(AE9/$AE$11)*100</f>
        <v>8.0993080993080984</v>
      </c>
      <c r="AG9" s="44"/>
      <c r="AH9" s="12" t="s">
        <v>133</v>
      </c>
      <c r="AI9" s="13">
        <v>333</v>
      </c>
      <c r="AJ9" s="29">
        <f t="shared" ref="AJ9:AJ12" si="9">+(AI9/AM9)*100</f>
        <v>47.167138810198303</v>
      </c>
      <c r="AK9" s="13">
        <v>373</v>
      </c>
      <c r="AL9" s="29">
        <f t="shared" ref="AL9:AL12" si="10">+(AK9/AM9)*100</f>
        <v>52.832861189801697</v>
      </c>
      <c r="AM9" s="13">
        <v>706</v>
      </c>
      <c r="AN9" s="29">
        <f t="shared" ref="AN9:AN12" si="11">+(AM9/$AM$12)*100</f>
        <v>5.7468457468457466</v>
      </c>
      <c r="AQ9" s="10" t="s">
        <v>83</v>
      </c>
      <c r="AR9" s="13">
        <v>205</v>
      </c>
      <c r="AS9" s="29">
        <f t="shared" ref="AS9:AS18" si="12">+(AR9/AV9)*100</f>
        <v>55.858310626703002</v>
      </c>
      <c r="AT9" s="13">
        <v>162</v>
      </c>
      <c r="AU9" s="29">
        <f t="shared" ref="AU9:AU18" si="13">+(AT9/AV9)*100</f>
        <v>44.141689373297005</v>
      </c>
      <c r="AV9" s="13">
        <v>367</v>
      </c>
      <c r="AW9" s="29">
        <f t="shared" ref="AW9:AW18" si="14">+(AV9/$AV$18)*100</f>
        <v>2.9873829873829876</v>
      </c>
    </row>
    <row r="10" spans="1:50" x14ac:dyDescent="0.25">
      <c r="A10" s="46" t="s">
        <v>107</v>
      </c>
      <c r="B10" s="5">
        <v>7</v>
      </c>
      <c r="C10" s="25">
        <f t="shared" si="0"/>
        <v>33.333333333333329</v>
      </c>
      <c r="D10" s="5">
        <v>14</v>
      </c>
      <c r="E10" s="25">
        <f t="shared" si="1"/>
        <v>66.666666666666657</v>
      </c>
      <c r="F10" s="5">
        <v>21</v>
      </c>
      <c r="G10" s="25">
        <f t="shared" si="2"/>
        <v>0.17094017094017094</v>
      </c>
      <c r="H10" s="44"/>
      <c r="I10" s="10" t="s">
        <v>123</v>
      </c>
      <c r="J10" s="5">
        <v>41</v>
      </c>
      <c r="K10" s="25">
        <f t="shared" si="3"/>
        <v>25</v>
      </c>
      <c r="L10" s="5">
        <v>123</v>
      </c>
      <c r="M10" s="25">
        <f t="shared" si="4"/>
        <v>75</v>
      </c>
      <c r="N10" s="5">
        <v>164</v>
      </c>
      <c r="O10" s="25">
        <f t="shared" si="5"/>
        <v>1.334961334961335</v>
      </c>
      <c r="P10" s="44"/>
      <c r="Q10" s="6" t="s">
        <v>2</v>
      </c>
      <c r="R10" s="7">
        <v>5551</v>
      </c>
      <c r="S10" s="26">
        <f>+(R10/V10)*100</f>
        <v>45.185185185185183</v>
      </c>
      <c r="T10" s="7">
        <v>6734</v>
      </c>
      <c r="U10" s="26">
        <f>+(T10/V10)*100</f>
        <v>54.814814814814817</v>
      </c>
      <c r="V10" s="7">
        <v>12285</v>
      </c>
      <c r="W10" s="23">
        <f>+(V10/$V$10)*100</f>
        <v>100</v>
      </c>
      <c r="X10" s="44"/>
      <c r="Y10" s="44"/>
      <c r="Z10" s="12" t="s">
        <v>120</v>
      </c>
      <c r="AA10" s="13">
        <v>4838</v>
      </c>
      <c r="AB10" s="29">
        <f t="shared" si="6"/>
        <v>46.613353887657773</v>
      </c>
      <c r="AC10" s="13">
        <v>5541</v>
      </c>
      <c r="AD10" s="29">
        <f t="shared" si="7"/>
        <v>53.386646112342227</v>
      </c>
      <c r="AE10" s="13">
        <v>10379</v>
      </c>
      <c r="AF10" s="29">
        <f t="shared" si="8"/>
        <v>84.485144485144474</v>
      </c>
      <c r="AG10" s="44"/>
      <c r="AH10" s="12" t="s">
        <v>134</v>
      </c>
      <c r="AI10" s="13">
        <v>4282</v>
      </c>
      <c r="AJ10" s="29">
        <f t="shared" si="9"/>
        <v>45.264270613107819</v>
      </c>
      <c r="AK10" s="13">
        <v>5178</v>
      </c>
      <c r="AL10" s="29">
        <f t="shared" si="10"/>
        <v>54.735729386892174</v>
      </c>
      <c r="AM10" s="13">
        <v>9460</v>
      </c>
      <c r="AN10" s="29">
        <f t="shared" si="11"/>
        <v>77.004477004476996</v>
      </c>
      <c r="AQ10" s="10" t="s">
        <v>84</v>
      </c>
      <c r="AR10" s="13">
        <v>600</v>
      </c>
      <c r="AS10" s="29">
        <f t="shared" si="12"/>
        <v>52.173913043478258</v>
      </c>
      <c r="AT10" s="13">
        <v>550</v>
      </c>
      <c r="AU10" s="29">
        <f t="shared" si="13"/>
        <v>47.826086956521742</v>
      </c>
      <c r="AV10" s="13">
        <v>1150</v>
      </c>
      <c r="AW10" s="29">
        <f t="shared" si="14"/>
        <v>9.3610093610093603</v>
      </c>
    </row>
    <row r="11" spans="1:50" x14ac:dyDescent="0.25">
      <c r="A11" s="46" t="s">
        <v>23</v>
      </c>
      <c r="B11" s="5">
        <v>31</v>
      </c>
      <c r="C11" s="25">
        <f t="shared" si="0"/>
        <v>44.285714285714285</v>
      </c>
      <c r="D11" s="5">
        <v>39</v>
      </c>
      <c r="E11" s="25">
        <f t="shared" si="1"/>
        <v>55.714285714285715</v>
      </c>
      <c r="F11" s="5">
        <v>70</v>
      </c>
      <c r="G11" s="25">
        <f t="shared" si="2"/>
        <v>0.56980056980056981</v>
      </c>
      <c r="H11" s="44"/>
      <c r="I11" s="10" t="s">
        <v>124</v>
      </c>
      <c r="J11" s="5">
        <v>54</v>
      </c>
      <c r="K11" s="25">
        <f t="shared" si="3"/>
        <v>32.727272727272727</v>
      </c>
      <c r="L11" s="5">
        <v>111</v>
      </c>
      <c r="M11" s="25">
        <f t="shared" si="4"/>
        <v>67.272727272727266</v>
      </c>
      <c r="N11" s="5">
        <v>165</v>
      </c>
      <c r="O11" s="25">
        <f t="shared" si="5"/>
        <v>1.3431013431013432</v>
      </c>
      <c r="P11" s="44"/>
      <c r="Q11" s="49" t="s">
        <v>182</v>
      </c>
      <c r="R11" s="49"/>
      <c r="S11" s="49"/>
      <c r="T11" s="49"/>
      <c r="U11" s="49"/>
      <c r="V11" s="49"/>
      <c r="W11" s="44"/>
      <c r="X11" s="44"/>
      <c r="Y11" s="44"/>
      <c r="Z11" s="14" t="s">
        <v>2</v>
      </c>
      <c r="AA11" s="15">
        <v>5551</v>
      </c>
      <c r="AB11" s="30">
        <f t="shared" si="6"/>
        <v>45.185185185185183</v>
      </c>
      <c r="AC11" s="15">
        <v>6734</v>
      </c>
      <c r="AD11" s="30">
        <f t="shared" si="7"/>
        <v>54.814814814814817</v>
      </c>
      <c r="AE11" s="15">
        <v>12285</v>
      </c>
      <c r="AF11" s="30">
        <f t="shared" si="8"/>
        <v>100</v>
      </c>
      <c r="AG11" s="44"/>
      <c r="AH11" s="12" t="s">
        <v>135</v>
      </c>
      <c r="AI11" s="13">
        <v>906</v>
      </c>
      <c r="AJ11" s="29">
        <f t="shared" si="9"/>
        <v>44.23828125</v>
      </c>
      <c r="AK11" s="13">
        <v>1142</v>
      </c>
      <c r="AL11" s="29">
        <f t="shared" si="10"/>
        <v>55.76171875</v>
      </c>
      <c r="AM11" s="13">
        <v>2048</v>
      </c>
      <c r="AN11" s="29">
        <f t="shared" si="11"/>
        <v>16.670736670736673</v>
      </c>
      <c r="AQ11" s="10" t="s">
        <v>85</v>
      </c>
      <c r="AR11" s="13">
        <v>715</v>
      </c>
      <c r="AS11" s="29">
        <f t="shared" si="12"/>
        <v>44.968553459119498</v>
      </c>
      <c r="AT11" s="13">
        <v>875</v>
      </c>
      <c r="AU11" s="29">
        <f t="shared" si="13"/>
        <v>55.031446540880502</v>
      </c>
      <c r="AV11" s="13">
        <v>1590</v>
      </c>
      <c r="AW11" s="29">
        <f t="shared" si="14"/>
        <v>12.942612942612945</v>
      </c>
    </row>
    <row r="12" spans="1:50" x14ac:dyDescent="0.25">
      <c r="A12" s="46" t="s">
        <v>70</v>
      </c>
      <c r="B12" s="5">
        <v>10</v>
      </c>
      <c r="C12" s="25">
        <f t="shared" si="0"/>
        <v>40</v>
      </c>
      <c r="D12" s="5">
        <v>15</v>
      </c>
      <c r="E12" s="25">
        <f t="shared" si="1"/>
        <v>60</v>
      </c>
      <c r="F12" s="5">
        <v>25</v>
      </c>
      <c r="G12" s="25">
        <f t="shared" si="2"/>
        <v>0.20350020350020348</v>
      </c>
      <c r="H12" s="44"/>
      <c r="I12" s="10" t="s">
        <v>125</v>
      </c>
      <c r="J12" s="5">
        <v>353</v>
      </c>
      <c r="K12" s="25">
        <f t="shared" si="3"/>
        <v>35.264735264735265</v>
      </c>
      <c r="L12" s="5">
        <v>648</v>
      </c>
      <c r="M12" s="25">
        <f t="shared" si="4"/>
        <v>64.735264735264735</v>
      </c>
      <c r="N12" s="5">
        <v>1001</v>
      </c>
      <c r="O12" s="25">
        <f t="shared" si="5"/>
        <v>8.1481481481481488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9" t="s">
        <v>182</v>
      </c>
      <c r="AA12" s="49"/>
      <c r="AB12" s="49"/>
      <c r="AC12" s="49"/>
      <c r="AD12" s="49"/>
      <c r="AE12" s="49"/>
      <c r="AF12" s="44"/>
      <c r="AG12" s="44"/>
      <c r="AH12" s="14" t="s">
        <v>2</v>
      </c>
      <c r="AI12" s="15">
        <v>5551</v>
      </c>
      <c r="AJ12" s="30">
        <f t="shared" si="9"/>
        <v>45.185185185185183</v>
      </c>
      <c r="AK12" s="15">
        <v>6734</v>
      </c>
      <c r="AL12" s="30">
        <f t="shared" si="10"/>
        <v>54.814814814814817</v>
      </c>
      <c r="AM12" s="15">
        <v>12285</v>
      </c>
      <c r="AN12" s="28">
        <f t="shared" si="11"/>
        <v>100</v>
      </c>
      <c r="AQ12" s="10" t="s">
        <v>86</v>
      </c>
      <c r="AR12" s="13">
        <v>777</v>
      </c>
      <c r="AS12" s="29">
        <f t="shared" si="12"/>
        <v>45.095763203714448</v>
      </c>
      <c r="AT12" s="13">
        <v>946</v>
      </c>
      <c r="AU12" s="29">
        <f t="shared" si="13"/>
        <v>54.904236796285545</v>
      </c>
      <c r="AV12" s="13">
        <v>1723</v>
      </c>
      <c r="AW12" s="29">
        <f t="shared" si="14"/>
        <v>14.025234025234026</v>
      </c>
    </row>
    <row r="13" spans="1:50" ht="30" x14ac:dyDescent="0.25">
      <c r="A13" s="46" t="s">
        <v>24</v>
      </c>
      <c r="B13" s="5">
        <v>15</v>
      </c>
      <c r="C13" s="25">
        <f t="shared" si="0"/>
        <v>34.883720930232556</v>
      </c>
      <c r="D13" s="5">
        <v>28</v>
      </c>
      <c r="E13" s="25">
        <f t="shared" si="1"/>
        <v>65.116279069767444</v>
      </c>
      <c r="F13" s="5">
        <v>43</v>
      </c>
      <c r="G13" s="25">
        <f t="shared" si="2"/>
        <v>0.35002035002034998</v>
      </c>
      <c r="H13" s="44"/>
      <c r="I13" s="10" t="s">
        <v>10</v>
      </c>
      <c r="J13" s="5">
        <v>1223</v>
      </c>
      <c r="K13" s="25">
        <f t="shared" si="3"/>
        <v>51.887993211709805</v>
      </c>
      <c r="L13" s="5">
        <v>1134</v>
      </c>
      <c r="M13" s="25">
        <f t="shared" si="4"/>
        <v>48.112006788290202</v>
      </c>
      <c r="N13" s="5">
        <v>2357</v>
      </c>
      <c r="O13" s="25">
        <f t="shared" si="5"/>
        <v>19.185999185999187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9" t="s">
        <v>182</v>
      </c>
      <c r="AI13" s="49"/>
      <c r="AJ13" s="49"/>
      <c r="AK13" s="49"/>
      <c r="AL13" s="49"/>
      <c r="AM13" s="49"/>
      <c r="AQ13" s="10" t="s">
        <v>87</v>
      </c>
      <c r="AR13" s="13">
        <v>658</v>
      </c>
      <c r="AS13" s="29">
        <f t="shared" si="12"/>
        <v>46.207865168539328</v>
      </c>
      <c r="AT13" s="13">
        <v>766</v>
      </c>
      <c r="AU13" s="29">
        <f t="shared" si="13"/>
        <v>53.792134831460672</v>
      </c>
      <c r="AV13" s="13">
        <v>1424</v>
      </c>
      <c r="AW13" s="29">
        <f t="shared" si="14"/>
        <v>11.59137159137159</v>
      </c>
    </row>
    <row r="14" spans="1:50" ht="30" x14ac:dyDescent="0.25">
      <c r="A14" s="46" t="s">
        <v>108</v>
      </c>
      <c r="B14" s="5">
        <v>199</v>
      </c>
      <c r="C14" s="25">
        <f t="shared" si="0"/>
        <v>47.156398104265399</v>
      </c>
      <c r="D14" s="5">
        <v>223</v>
      </c>
      <c r="E14" s="25">
        <f t="shared" si="1"/>
        <v>52.843601895734594</v>
      </c>
      <c r="F14" s="5">
        <v>422</v>
      </c>
      <c r="G14" s="25">
        <f t="shared" si="2"/>
        <v>3.4350834350834352</v>
      </c>
      <c r="H14" s="44"/>
      <c r="I14" s="10" t="s">
        <v>11</v>
      </c>
      <c r="J14" s="5">
        <v>886</v>
      </c>
      <c r="K14" s="25">
        <f t="shared" si="3"/>
        <v>56.867779204107826</v>
      </c>
      <c r="L14" s="5">
        <v>672</v>
      </c>
      <c r="M14" s="25">
        <f t="shared" si="4"/>
        <v>43.132220795892167</v>
      </c>
      <c r="N14" s="5">
        <v>1558</v>
      </c>
      <c r="O14" s="25">
        <f t="shared" si="5"/>
        <v>12.682132682132682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Q14" s="10" t="s">
        <v>88</v>
      </c>
      <c r="AR14" s="13">
        <v>656</v>
      </c>
      <c r="AS14" s="29">
        <f t="shared" si="12"/>
        <v>46.690391459074732</v>
      </c>
      <c r="AT14" s="13">
        <v>749</v>
      </c>
      <c r="AU14" s="29">
        <f t="shared" si="13"/>
        <v>53.309608540925268</v>
      </c>
      <c r="AV14" s="13">
        <v>1405</v>
      </c>
      <c r="AW14" s="29">
        <f t="shared" si="14"/>
        <v>11.436711436711438</v>
      </c>
    </row>
    <row r="15" spans="1:50" ht="30" x14ac:dyDescent="0.25">
      <c r="A15" s="46" t="s">
        <v>25</v>
      </c>
      <c r="B15" s="5">
        <v>41</v>
      </c>
      <c r="C15" s="25">
        <f t="shared" si="0"/>
        <v>28.472222222222221</v>
      </c>
      <c r="D15" s="5">
        <v>103</v>
      </c>
      <c r="E15" s="25">
        <f t="shared" si="1"/>
        <v>71.527777777777786</v>
      </c>
      <c r="F15" s="5">
        <v>144</v>
      </c>
      <c r="G15" s="25">
        <f t="shared" si="2"/>
        <v>1.1721611721611722</v>
      </c>
      <c r="H15" s="44"/>
      <c r="I15" s="10" t="s">
        <v>126</v>
      </c>
      <c r="J15" s="5">
        <v>209</v>
      </c>
      <c r="K15" s="25">
        <f t="shared" si="3"/>
        <v>22.139830508474574</v>
      </c>
      <c r="L15" s="5">
        <v>735</v>
      </c>
      <c r="M15" s="25">
        <f t="shared" si="4"/>
        <v>77.860169491525426</v>
      </c>
      <c r="N15" s="5">
        <v>944</v>
      </c>
      <c r="O15" s="25">
        <f t="shared" si="5"/>
        <v>7.6841676841676838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Q15" s="10" t="s">
        <v>89</v>
      </c>
      <c r="AR15" s="13">
        <v>627</v>
      </c>
      <c r="AS15" s="29">
        <f t="shared" si="12"/>
        <v>44.248412138320397</v>
      </c>
      <c r="AT15" s="13">
        <v>790</v>
      </c>
      <c r="AU15" s="29">
        <f t="shared" si="13"/>
        <v>55.75158786167961</v>
      </c>
      <c r="AV15" s="13">
        <v>1417</v>
      </c>
      <c r="AW15" s="29">
        <f t="shared" si="14"/>
        <v>11.534391534391535</v>
      </c>
    </row>
    <row r="16" spans="1:50" ht="30" x14ac:dyDescent="0.25">
      <c r="A16" s="46" t="s">
        <v>26</v>
      </c>
      <c r="B16" s="5">
        <v>10</v>
      </c>
      <c r="C16" s="25">
        <f t="shared" si="0"/>
        <v>17.543859649122805</v>
      </c>
      <c r="D16" s="5">
        <v>47</v>
      </c>
      <c r="E16" s="25">
        <f t="shared" si="1"/>
        <v>82.456140350877192</v>
      </c>
      <c r="F16" s="5">
        <v>57</v>
      </c>
      <c r="G16" s="25">
        <f t="shared" si="2"/>
        <v>0.463980463980464</v>
      </c>
      <c r="H16" s="44"/>
      <c r="I16" s="10" t="s">
        <v>127</v>
      </c>
      <c r="J16" s="5">
        <v>43</v>
      </c>
      <c r="K16" s="25">
        <f t="shared" si="3"/>
        <v>40.566037735849058</v>
      </c>
      <c r="L16" s="5">
        <v>63</v>
      </c>
      <c r="M16" s="25">
        <f t="shared" si="4"/>
        <v>59.433962264150942</v>
      </c>
      <c r="N16" s="5">
        <v>106</v>
      </c>
      <c r="O16" s="25">
        <f t="shared" si="5"/>
        <v>0.86284086284086281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Q16" s="10" t="s">
        <v>137</v>
      </c>
      <c r="AR16" s="13">
        <v>936</v>
      </c>
      <c r="AS16" s="29">
        <f t="shared" si="12"/>
        <v>39.377366428270932</v>
      </c>
      <c r="AT16" s="13">
        <v>1441</v>
      </c>
      <c r="AU16" s="29">
        <f t="shared" si="13"/>
        <v>60.622633571729068</v>
      </c>
      <c r="AV16" s="13">
        <v>2377</v>
      </c>
      <c r="AW16" s="29">
        <f t="shared" si="14"/>
        <v>19.348799348799346</v>
      </c>
    </row>
    <row r="17" spans="1:49" ht="30" x14ac:dyDescent="0.25">
      <c r="A17" s="46" t="s">
        <v>68</v>
      </c>
      <c r="B17" s="5">
        <v>2</v>
      </c>
      <c r="C17" s="25">
        <f t="shared" si="0"/>
        <v>14.285714285714285</v>
      </c>
      <c r="D17" s="5">
        <v>12</v>
      </c>
      <c r="E17" s="25">
        <f t="shared" si="1"/>
        <v>85.714285714285708</v>
      </c>
      <c r="F17" s="5">
        <v>14</v>
      </c>
      <c r="G17" s="25">
        <f t="shared" si="2"/>
        <v>0.11396011396011395</v>
      </c>
      <c r="H17" s="44"/>
      <c r="I17" s="10" t="s">
        <v>14</v>
      </c>
      <c r="J17" s="5">
        <v>24</v>
      </c>
      <c r="K17" s="25">
        <f t="shared" si="3"/>
        <v>10.619469026548673</v>
      </c>
      <c r="L17" s="5">
        <v>202</v>
      </c>
      <c r="M17" s="25">
        <f t="shared" si="4"/>
        <v>89.380530973451329</v>
      </c>
      <c r="N17" s="5">
        <v>226</v>
      </c>
      <c r="O17" s="25">
        <f t="shared" si="5"/>
        <v>1.8396418396418395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Q17" s="10" t="s">
        <v>138</v>
      </c>
      <c r="AR17" s="13">
        <v>351</v>
      </c>
      <c r="AS17" s="29">
        <f t="shared" si="12"/>
        <v>44.884910485933503</v>
      </c>
      <c r="AT17" s="13">
        <v>431</v>
      </c>
      <c r="AU17" s="29">
        <f t="shared" si="13"/>
        <v>55.115089514066497</v>
      </c>
      <c r="AV17" s="13">
        <v>782</v>
      </c>
      <c r="AW17" s="29">
        <f t="shared" si="14"/>
        <v>6.3654863654863654</v>
      </c>
    </row>
    <row r="18" spans="1:49" ht="30" x14ac:dyDescent="0.25">
      <c r="A18" s="46" t="s">
        <v>109</v>
      </c>
      <c r="B18" s="5">
        <v>10</v>
      </c>
      <c r="C18" s="25">
        <f t="shared" si="0"/>
        <v>32.258064516129032</v>
      </c>
      <c r="D18" s="5">
        <v>21</v>
      </c>
      <c r="E18" s="25">
        <f t="shared" si="1"/>
        <v>67.741935483870961</v>
      </c>
      <c r="F18" s="5">
        <v>31</v>
      </c>
      <c r="G18" s="25">
        <f t="shared" si="2"/>
        <v>0.25234025234025231</v>
      </c>
      <c r="H18" s="44"/>
      <c r="I18" s="10" t="s">
        <v>128</v>
      </c>
      <c r="J18" s="5">
        <v>866</v>
      </c>
      <c r="K18" s="25">
        <f t="shared" si="3"/>
        <v>45.675105485232066</v>
      </c>
      <c r="L18" s="5">
        <v>1030</v>
      </c>
      <c r="M18" s="25">
        <f t="shared" si="4"/>
        <v>54.324894514767927</v>
      </c>
      <c r="N18" s="5">
        <v>1896</v>
      </c>
      <c r="O18" s="25">
        <f t="shared" si="5"/>
        <v>15.433455433455434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Q18" s="14" t="s">
        <v>2</v>
      </c>
      <c r="AR18" s="15">
        <v>5551</v>
      </c>
      <c r="AS18" s="30">
        <f t="shared" si="12"/>
        <v>45.185185185185183</v>
      </c>
      <c r="AT18" s="15">
        <v>6734</v>
      </c>
      <c r="AU18" s="30">
        <f t="shared" si="13"/>
        <v>54.814814814814817</v>
      </c>
      <c r="AV18" s="15">
        <v>12285</v>
      </c>
      <c r="AW18" s="30">
        <f t="shared" si="14"/>
        <v>100</v>
      </c>
    </row>
    <row r="19" spans="1:49" ht="15.75" x14ac:dyDescent="0.25">
      <c r="A19" s="46" t="s">
        <v>110</v>
      </c>
      <c r="B19" s="5">
        <v>34</v>
      </c>
      <c r="C19" s="25">
        <f t="shared" si="0"/>
        <v>35.051546391752574</v>
      </c>
      <c r="D19" s="5">
        <v>63</v>
      </c>
      <c r="E19" s="25">
        <f t="shared" si="1"/>
        <v>64.948453608247419</v>
      </c>
      <c r="F19" s="5">
        <v>97</v>
      </c>
      <c r="G19" s="25">
        <f t="shared" si="2"/>
        <v>0.78958078958078959</v>
      </c>
      <c r="H19" s="44"/>
      <c r="I19" s="10" t="s">
        <v>16</v>
      </c>
      <c r="J19" s="5">
        <v>1292</v>
      </c>
      <c r="K19" s="25">
        <f t="shared" si="3"/>
        <v>61.700095510983765</v>
      </c>
      <c r="L19" s="5">
        <v>802</v>
      </c>
      <c r="M19" s="25">
        <f t="shared" si="4"/>
        <v>38.299904489016235</v>
      </c>
      <c r="N19" s="5">
        <v>2094</v>
      </c>
      <c r="O19" s="25">
        <f t="shared" si="5"/>
        <v>17.045177045177045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Q19" s="71" t="s">
        <v>106</v>
      </c>
      <c r="AR19" s="71"/>
      <c r="AS19" s="71"/>
      <c r="AT19" s="71"/>
      <c r="AU19" s="71"/>
      <c r="AV19" s="71"/>
    </row>
    <row r="20" spans="1:49" ht="30" x14ac:dyDescent="0.25">
      <c r="A20" s="46" t="s">
        <v>111</v>
      </c>
      <c r="B20" s="5">
        <v>58</v>
      </c>
      <c r="C20" s="25">
        <f t="shared" si="0"/>
        <v>77.333333333333329</v>
      </c>
      <c r="D20" s="5">
        <v>17</v>
      </c>
      <c r="E20" s="25">
        <f t="shared" si="1"/>
        <v>22.666666666666664</v>
      </c>
      <c r="F20" s="5">
        <v>75</v>
      </c>
      <c r="G20" s="25">
        <f t="shared" si="2"/>
        <v>0.61050061050061055</v>
      </c>
      <c r="H20" s="44"/>
      <c r="I20" s="10" t="s">
        <v>129</v>
      </c>
      <c r="J20" s="5">
        <v>153</v>
      </c>
      <c r="K20" s="25">
        <f t="shared" si="3"/>
        <v>22.173913043478262</v>
      </c>
      <c r="L20" s="5">
        <v>537</v>
      </c>
      <c r="M20" s="25">
        <f t="shared" si="4"/>
        <v>77.826086956521735</v>
      </c>
      <c r="N20" s="5">
        <v>690</v>
      </c>
      <c r="O20" s="25">
        <f t="shared" si="5"/>
        <v>5.6166056166056171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49" x14ac:dyDescent="0.25">
      <c r="A21" s="46" t="s">
        <v>30</v>
      </c>
      <c r="B21" s="5">
        <v>52</v>
      </c>
      <c r="C21" s="25">
        <f t="shared" si="0"/>
        <v>18.30985915492958</v>
      </c>
      <c r="D21" s="5">
        <v>232</v>
      </c>
      <c r="E21" s="25">
        <f t="shared" si="1"/>
        <v>81.690140845070431</v>
      </c>
      <c r="F21" s="5">
        <v>284</v>
      </c>
      <c r="G21" s="25">
        <f t="shared" si="2"/>
        <v>2.3117623117623118</v>
      </c>
      <c r="H21" s="44"/>
      <c r="I21" s="10" t="s">
        <v>130</v>
      </c>
      <c r="J21" s="5">
        <v>70</v>
      </c>
      <c r="K21" s="25">
        <f t="shared" si="3"/>
        <v>39.106145251396647</v>
      </c>
      <c r="L21" s="5">
        <v>109</v>
      </c>
      <c r="M21" s="25">
        <f t="shared" si="4"/>
        <v>60.893854748603346</v>
      </c>
      <c r="N21" s="5">
        <v>179</v>
      </c>
      <c r="O21" s="25">
        <f t="shared" si="5"/>
        <v>1.4570614570614571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49" x14ac:dyDescent="0.25">
      <c r="A22" s="46" t="s">
        <v>67</v>
      </c>
      <c r="B22" s="5">
        <v>5</v>
      </c>
      <c r="C22" s="25">
        <f t="shared" si="0"/>
        <v>25</v>
      </c>
      <c r="D22" s="5">
        <v>15</v>
      </c>
      <c r="E22" s="25">
        <f t="shared" si="1"/>
        <v>75</v>
      </c>
      <c r="F22" s="5">
        <v>20</v>
      </c>
      <c r="G22" s="25">
        <f t="shared" si="2"/>
        <v>0.1628001628001628</v>
      </c>
      <c r="H22" s="44"/>
      <c r="I22" s="6" t="s">
        <v>2</v>
      </c>
      <c r="J22" s="7">
        <v>5551</v>
      </c>
      <c r="K22" s="26">
        <f t="shared" si="3"/>
        <v>45.185185185185183</v>
      </c>
      <c r="L22" s="7">
        <v>6734</v>
      </c>
      <c r="M22" s="26">
        <f t="shared" si="4"/>
        <v>54.814814814814817</v>
      </c>
      <c r="N22" s="7">
        <v>12285</v>
      </c>
      <c r="O22" s="23">
        <f t="shared" si="5"/>
        <v>100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49" x14ac:dyDescent="0.25">
      <c r="A23" s="46" t="s">
        <v>66</v>
      </c>
      <c r="B23" s="5">
        <v>176</v>
      </c>
      <c r="C23" s="25">
        <f t="shared" si="0"/>
        <v>54.658385093167702</v>
      </c>
      <c r="D23" s="5">
        <v>146</v>
      </c>
      <c r="E23" s="25">
        <f t="shared" si="1"/>
        <v>45.341614906832298</v>
      </c>
      <c r="F23" s="5">
        <v>322</v>
      </c>
      <c r="G23" s="25">
        <f t="shared" si="2"/>
        <v>2.6210826210826212</v>
      </c>
      <c r="H23" s="44"/>
      <c r="I23" s="49" t="s">
        <v>182</v>
      </c>
      <c r="J23" s="49"/>
      <c r="K23" s="49"/>
      <c r="L23" s="49"/>
      <c r="M23" s="49"/>
      <c r="N23" s="49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49" x14ac:dyDescent="0.25">
      <c r="A24" s="46" t="s">
        <v>65</v>
      </c>
      <c r="B24" s="5">
        <v>12</v>
      </c>
      <c r="C24" s="25">
        <f t="shared" si="0"/>
        <v>66.666666666666657</v>
      </c>
      <c r="D24" s="5">
        <v>6</v>
      </c>
      <c r="E24" s="25">
        <f t="shared" si="1"/>
        <v>33.333333333333329</v>
      </c>
      <c r="F24" s="5">
        <v>18</v>
      </c>
      <c r="G24" s="25">
        <f t="shared" si="2"/>
        <v>0.14652014652014653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49" x14ac:dyDescent="0.25">
      <c r="A25" s="46" t="s">
        <v>112</v>
      </c>
      <c r="B25" s="5">
        <v>12</v>
      </c>
      <c r="C25" s="25">
        <f t="shared" si="0"/>
        <v>42.857142857142854</v>
      </c>
      <c r="D25" s="5">
        <v>16</v>
      </c>
      <c r="E25" s="25">
        <f t="shared" si="1"/>
        <v>57.142857142857139</v>
      </c>
      <c r="F25" s="5">
        <v>28</v>
      </c>
      <c r="G25" s="25">
        <f t="shared" si="2"/>
        <v>0.2279202279202279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49" x14ac:dyDescent="0.25">
      <c r="A26" s="46" t="s">
        <v>33</v>
      </c>
      <c r="B26" s="5">
        <v>44</v>
      </c>
      <c r="C26" s="25">
        <f t="shared" si="0"/>
        <v>18.803418803418804</v>
      </c>
      <c r="D26" s="5">
        <v>190</v>
      </c>
      <c r="E26" s="25">
        <f t="shared" si="1"/>
        <v>81.196581196581192</v>
      </c>
      <c r="F26" s="5">
        <v>234</v>
      </c>
      <c r="G26" s="25">
        <f t="shared" si="2"/>
        <v>1.9047619047619049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49" x14ac:dyDescent="0.25">
      <c r="A27" s="46" t="s">
        <v>113</v>
      </c>
      <c r="B27" s="5">
        <v>431</v>
      </c>
      <c r="C27" s="25">
        <f t="shared" si="0"/>
        <v>46.847826086956523</v>
      </c>
      <c r="D27" s="5">
        <v>489</v>
      </c>
      <c r="E27" s="25">
        <f t="shared" si="1"/>
        <v>53.152173913043477</v>
      </c>
      <c r="F27" s="5">
        <v>920</v>
      </c>
      <c r="G27" s="25">
        <f t="shared" si="2"/>
        <v>7.4888074888074891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49" ht="30" x14ac:dyDescent="0.25">
      <c r="A28" s="46" t="s">
        <v>64</v>
      </c>
      <c r="B28" s="5">
        <v>1</v>
      </c>
      <c r="C28" s="25">
        <f t="shared" si="0"/>
        <v>100</v>
      </c>
      <c r="D28" s="5"/>
      <c r="E28" s="25">
        <f t="shared" si="1"/>
        <v>0</v>
      </c>
      <c r="F28" s="5">
        <v>1</v>
      </c>
      <c r="G28" s="25">
        <f t="shared" si="2"/>
        <v>8.1400081400081412E-3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49" x14ac:dyDescent="0.25">
      <c r="A29" s="46" t="s">
        <v>114</v>
      </c>
      <c r="B29" s="5">
        <v>218</v>
      </c>
      <c r="C29" s="25">
        <f t="shared" si="0"/>
        <v>52.912621359223301</v>
      </c>
      <c r="D29" s="5">
        <v>194</v>
      </c>
      <c r="E29" s="25">
        <f t="shared" si="1"/>
        <v>47.087378640776699</v>
      </c>
      <c r="F29" s="5">
        <v>412</v>
      </c>
      <c r="G29" s="25">
        <f t="shared" si="2"/>
        <v>3.3536833536833539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49" x14ac:dyDescent="0.25">
      <c r="A30" s="46" t="s">
        <v>35</v>
      </c>
      <c r="B30" s="5">
        <v>102</v>
      </c>
      <c r="C30" s="25">
        <f t="shared" si="0"/>
        <v>53.125</v>
      </c>
      <c r="D30" s="5">
        <v>90</v>
      </c>
      <c r="E30" s="25">
        <f t="shared" si="1"/>
        <v>46.875</v>
      </c>
      <c r="F30" s="5">
        <v>192</v>
      </c>
      <c r="G30" s="25">
        <f t="shared" si="2"/>
        <v>1.5628815628815629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49" ht="30" x14ac:dyDescent="0.25">
      <c r="A31" s="46" t="s">
        <v>36</v>
      </c>
      <c r="B31" s="5">
        <v>21</v>
      </c>
      <c r="C31" s="25">
        <f t="shared" si="0"/>
        <v>45.652173913043477</v>
      </c>
      <c r="D31" s="5">
        <v>25</v>
      </c>
      <c r="E31" s="25">
        <f t="shared" si="1"/>
        <v>54.347826086956516</v>
      </c>
      <c r="F31" s="5">
        <v>46</v>
      </c>
      <c r="G31" s="25">
        <f t="shared" si="2"/>
        <v>0.37444037444037442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49" x14ac:dyDescent="0.25">
      <c r="A32" s="46" t="s">
        <v>37</v>
      </c>
      <c r="B32" s="5">
        <v>266</v>
      </c>
      <c r="C32" s="25">
        <f t="shared" si="0"/>
        <v>38.383838383838381</v>
      </c>
      <c r="D32" s="5">
        <v>427</v>
      </c>
      <c r="E32" s="25">
        <f t="shared" si="1"/>
        <v>61.616161616161612</v>
      </c>
      <c r="F32" s="5">
        <v>693</v>
      </c>
      <c r="G32" s="25">
        <f t="shared" si="2"/>
        <v>5.6410256410256414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x14ac:dyDescent="0.25">
      <c r="A33" s="46" t="s">
        <v>115</v>
      </c>
      <c r="B33" s="5">
        <v>239</v>
      </c>
      <c r="C33" s="25">
        <f t="shared" si="0"/>
        <v>43.933823529411761</v>
      </c>
      <c r="D33" s="5">
        <v>305</v>
      </c>
      <c r="E33" s="25">
        <f t="shared" si="1"/>
        <v>56.066176470588239</v>
      </c>
      <c r="F33" s="5">
        <v>544</v>
      </c>
      <c r="G33" s="25">
        <f t="shared" si="2"/>
        <v>4.4281644281644281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x14ac:dyDescent="0.25">
      <c r="A34" s="46" t="s">
        <v>61</v>
      </c>
      <c r="B34" s="5">
        <v>193</v>
      </c>
      <c r="C34" s="25">
        <f t="shared" si="0"/>
        <v>44.47004608294931</v>
      </c>
      <c r="D34" s="5">
        <v>241</v>
      </c>
      <c r="E34" s="25">
        <f t="shared" si="1"/>
        <v>55.52995391705069</v>
      </c>
      <c r="F34" s="5">
        <v>434</v>
      </c>
      <c r="G34" s="25">
        <f t="shared" si="2"/>
        <v>3.5327635327635325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x14ac:dyDescent="0.25">
      <c r="A35" s="46" t="s">
        <v>39</v>
      </c>
      <c r="B35" s="5">
        <v>35</v>
      </c>
      <c r="C35" s="25">
        <f t="shared" si="0"/>
        <v>44.871794871794876</v>
      </c>
      <c r="D35" s="5">
        <v>43</v>
      </c>
      <c r="E35" s="25">
        <f t="shared" si="1"/>
        <v>55.128205128205131</v>
      </c>
      <c r="F35" s="5">
        <v>78</v>
      </c>
      <c r="G35" s="25">
        <f t="shared" si="2"/>
        <v>0.63492063492063489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x14ac:dyDescent="0.25">
      <c r="A36" s="46" t="s">
        <v>40</v>
      </c>
      <c r="B36" s="5">
        <v>170</v>
      </c>
      <c r="C36" s="25">
        <f t="shared" si="0"/>
        <v>45.698924731182792</v>
      </c>
      <c r="D36" s="5">
        <v>202</v>
      </c>
      <c r="E36" s="25">
        <f t="shared" si="1"/>
        <v>54.3010752688172</v>
      </c>
      <c r="F36" s="5">
        <v>372</v>
      </c>
      <c r="G36" s="25">
        <f t="shared" si="2"/>
        <v>3.028083028083028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30" x14ac:dyDescent="0.25">
      <c r="A37" s="46" t="s">
        <v>116</v>
      </c>
      <c r="B37" s="5">
        <v>57</v>
      </c>
      <c r="C37" s="25">
        <f t="shared" si="0"/>
        <v>45.238095238095241</v>
      </c>
      <c r="D37" s="5">
        <v>69</v>
      </c>
      <c r="E37" s="25">
        <f t="shared" si="1"/>
        <v>54.761904761904766</v>
      </c>
      <c r="F37" s="5">
        <v>126</v>
      </c>
      <c r="G37" s="25">
        <f t="shared" si="2"/>
        <v>1.0256410256410255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x14ac:dyDescent="0.25">
      <c r="A38" s="46" t="s">
        <v>41</v>
      </c>
      <c r="B38" s="5">
        <v>425</v>
      </c>
      <c r="C38" s="25">
        <f t="shared" si="0"/>
        <v>48.405466970387245</v>
      </c>
      <c r="D38" s="5">
        <v>453</v>
      </c>
      <c r="E38" s="25">
        <f t="shared" si="1"/>
        <v>51.594533029612755</v>
      </c>
      <c r="F38" s="5">
        <v>878</v>
      </c>
      <c r="G38" s="25">
        <f t="shared" si="2"/>
        <v>7.1469271469271467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x14ac:dyDescent="0.25">
      <c r="A39" s="46" t="s">
        <v>42</v>
      </c>
      <c r="B39" s="5">
        <v>91</v>
      </c>
      <c r="C39" s="25">
        <f t="shared" si="0"/>
        <v>43.961352657004831</v>
      </c>
      <c r="D39" s="5">
        <v>116</v>
      </c>
      <c r="E39" s="25">
        <f t="shared" si="1"/>
        <v>56.038647342995176</v>
      </c>
      <c r="F39" s="5">
        <v>207</v>
      </c>
      <c r="G39" s="25">
        <f t="shared" si="2"/>
        <v>1.684981684981685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x14ac:dyDescent="0.25">
      <c r="A40" s="46" t="s">
        <v>43</v>
      </c>
      <c r="B40" s="5">
        <v>134</v>
      </c>
      <c r="C40" s="25">
        <f t="shared" si="0"/>
        <v>40.729483282674771</v>
      </c>
      <c r="D40" s="5">
        <v>195</v>
      </c>
      <c r="E40" s="25">
        <f t="shared" si="1"/>
        <v>59.270516717325229</v>
      </c>
      <c r="F40" s="5">
        <v>329</v>
      </c>
      <c r="G40" s="25">
        <f t="shared" si="2"/>
        <v>2.6780626780626782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x14ac:dyDescent="0.25">
      <c r="A41" s="46" t="s">
        <v>58</v>
      </c>
      <c r="B41" s="5">
        <v>21</v>
      </c>
      <c r="C41" s="25">
        <f t="shared" si="0"/>
        <v>38.888888888888893</v>
      </c>
      <c r="D41" s="5">
        <v>33</v>
      </c>
      <c r="E41" s="25">
        <f t="shared" si="1"/>
        <v>61.111111111111114</v>
      </c>
      <c r="F41" s="5">
        <v>54</v>
      </c>
      <c r="G41" s="25">
        <f t="shared" si="2"/>
        <v>0.43956043956043955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x14ac:dyDescent="0.25">
      <c r="A42" s="46" t="s">
        <v>117</v>
      </c>
      <c r="B42" s="5">
        <v>85</v>
      </c>
      <c r="C42" s="25">
        <f t="shared" si="0"/>
        <v>52.795031055900623</v>
      </c>
      <c r="D42" s="5">
        <v>76</v>
      </c>
      <c r="E42" s="25">
        <f t="shared" si="1"/>
        <v>47.204968944099377</v>
      </c>
      <c r="F42" s="5">
        <v>161</v>
      </c>
      <c r="G42" s="25">
        <f t="shared" si="2"/>
        <v>1.3105413105413106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x14ac:dyDescent="0.25">
      <c r="A43" s="46" t="s">
        <v>45</v>
      </c>
      <c r="B43" s="5">
        <v>49</v>
      </c>
      <c r="C43" s="25">
        <f t="shared" si="0"/>
        <v>56.97674418604651</v>
      </c>
      <c r="D43" s="5">
        <v>37</v>
      </c>
      <c r="E43" s="25">
        <f t="shared" si="1"/>
        <v>43.02325581395349</v>
      </c>
      <c r="F43" s="5">
        <v>86</v>
      </c>
      <c r="G43" s="25">
        <f t="shared" si="2"/>
        <v>0.70004070004069996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x14ac:dyDescent="0.25">
      <c r="A44" s="46" t="s">
        <v>57</v>
      </c>
      <c r="B44" s="5">
        <v>406</v>
      </c>
      <c r="C44" s="25">
        <f t="shared" si="0"/>
        <v>51.327433628318587</v>
      </c>
      <c r="D44" s="5">
        <v>385</v>
      </c>
      <c r="E44" s="25">
        <f t="shared" si="1"/>
        <v>48.672566371681413</v>
      </c>
      <c r="F44" s="5">
        <v>791</v>
      </c>
      <c r="G44" s="25">
        <f t="shared" si="2"/>
        <v>6.4387464387464384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x14ac:dyDescent="0.25">
      <c r="A45" s="46" t="s">
        <v>46</v>
      </c>
      <c r="B45" s="5">
        <v>17</v>
      </c>
      <c r="C45" s="25">
        <f t="shared" si="0"/>
        <v>60.714285714285708</v>
      </c>
      <c r="D45" s="5">
        <v>11</v>
      </c>
      <c r="E45" s="25">
        <f t="shared" si="1"/>
        <v>39.285714285714285</v>
      </c>
      <c r="F45" s="5">
        <v>28</v>
      </c>
      <c r="G45" s="25">
        <f t="shared" si="2"/>
        <v>0.2279202279202279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x14ac:dyDescent="0.25">
      <c r="A46" s="46" t="s">
        <v>47</v>
      </c>
      <c r="B46" s="5">
        <v>46</v>
      </c>
      <c r="C46" s="25">
        <f t="shared" si="0"/>
        <v>32.167832167832167</v>
      </c>
      <c r="D46" s="5">
        <v>97</v>
      </c>
      <c r="E46" s="25">
        <f t="shared" si="1"/>
        <v>67.832167832167841</v>
      </c>
      <c r="F46" s="5">
        <v>143</v>
      </c>
      <c r="G46" s="25">
        <f t="shared" si="2"/>
        <v>1.164021164021164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x14ac:dyDescent="0.25">
      <c r="A47" s="46" t="s">
        <v>48</v>
      </c>
      <c r="B47" s="5">
        <v>212</v>
      </c>
      <c r="C47" s="25">
        <f t="shared" si="0"/>
        <v>53.266331658291456</v>
      </c>
      <c r="D47" s="5">
        <v>186</v>
      </c>
      <c r="E47" s="25">
        <f t="shared" si="1"/>
        <v>46.733668341708544</v>
      </c>
      <c r="F47" s="5">
        <v>398</v>
      </c>
      <c r="G47" s="25">
        <f t="shared" si="2"/>
        <v>3.2397232397232396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x14ac:dyDescent="0.25">
      <c r="A48" s="46" t="s">
        <v>49</v>
      </c>
      <c r="B48" s="5">
        <v>522</v>
      </c>
      <c r="C48" s="25">
        <f t="shared" si="0"/>
        <v>49.619771863117876</v>
      </c>
      <c r="D48" s="5">
        <v>530</v>
      </c>
      <c r="E48" s="25">
        <f t="shared" si="1"/>
        <v>50.380228136882131</v>
      </c>
      <c r="F48" s="5">
        <v>1052</v>
      </c>
      <c r="G48" s="25">
        <f t="shared" si="2"/>
        <v>8.5632885632885642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x14ac:dyDescent="0.25">
      <c r="A49" s="46" t="s">
        <v>50</v>
      </c>
      <c r="B49" s="5">
        <v>26</v>
      </c>
      <c r="C49" s="25">
        <f t="shared" si="0"/>
        <v>43.333333333333336</v>
      </c>
      <c r="D49" s="5">
        <v>34</v>
      </c>
      <c r="E49" s="25">
        <f t="shared" si="1"/>
        <v>56.666666666666664</v>
      </c>
      <c r="F49" s="5">
        <v>60</v>
      </c>
      <c r="G49" s="25">
        <f t="shared" si="2"/>
        <v>0.48840048840048839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x14ac:dyDescent="0.25">
      <c r="A50" s="46" t="s">
        <v>56</v>
      </c>
      <c r="B50" s="5">
        <v>49</v>
      </c>
      <c r="C50" s="25">
        <f t="shared" si="0"/>
        <v>70</v>
      </c>
      <c r="D50" s="5">
        <v>21</v>
      </c>
      <c r="E50" s="25">
        <f t="shared" si="1"/>
        <v>30</v>
      </c>
      <c r="F50" s="5">
        <v>70</v>
      </c>
      <c r="G50" s="25">
        <f t="shared" si="2"/>
        <v>0.56980056980056981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x14ac:dyDescent="0.25">
      <c r="A51" s="46" t="s">
        <v>118</v>
      </c>
      <c r="B51" s="5">
        <v>46</v>
      </c>
      <c r="C51" s="25">
        <f t="shared" si="0"/>
        <v>56.79012345679012</v>
      </c>
      <c r="D51" s="5">
        <v>35</v>
      </c>
      <c r="E51" s="25">
        <f t="shared" si="1"/>
        <v>43.209876543209873</v>
      </c>
      <c r="F51" s="5">
        <v>81</v>
      </c>
      <c r="G51" s="25">
        <f t="shared" si="2"/>
        <v>0.65934065934065933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x14ac:dyDescent="0.25">
      <c r="A52" s="46" t="s">
        <v>54</v>
      </c>
      <c r="B52" s="5">
        <v>342</v>
      </c>
      <c r="C52" s="25">
        <f t="shared" si="0"/>
        <v>44.473342002600781</v>
      </c>
      <c r="D52" s="5">
        <v>427</v>
      </c>
      <c r="E52" s="25">
        <f t="shared" si="1"/>
        <v>55.526657997399219</v>
      </c>
      <c r="F52" s="5">
        <v>769</v>
      </c>
      <c r="G52" s="25">
        <f t="shared" si="2"/>
        <v>6.2596662596662593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x14ac:dyDescent="0.25">
      <c r="A53" s="46" t="s">
        <v>119</v>
      </c>
      <c r="B53" s="5">
        <v>483</v>
      </c>
      <c r="C53" s="25">
        <f t="shared" si="0"/>
        <v>44.434222631094755</v>
      </c>
      <c r="D53" s="5">
        <v>604</v>
      </c>
      <c r="E53" s="25">
        <f t="shared" si="1"/>
        <v>55.565777368905245</v>
      </c>
      <c r="F53" s="5">
        <v>1087</v>
      </c>
      <c r="G53" s="25">
        <f t="shared" si="2"/>
        <v>8.8481888481888475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x14ac:dyDescent="0.25">
      <c r="A54" s="46" t="s">
        <v>51</v>
      </c>
      <c r="B54" s="5">
        <v>117</v>
      </c>
      <c r="C54" s="25">
        <f t="shared" si="0"/>
        <v>43.333333333333336</v>
      </c>
      <c r="D54" s="5">
        <v>153</v>
      </c>
      <c r="E54" s="25">
        <f t="shared" si="1"/>
        <v>56.666666666666664</v>
      </c>
      <c r="F54" s="5">
        <v>270</v>
      </c>
      <c r="G54" s="25">
        <f t="shared" si="2"/>
        <v>2.197802197802198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ht="30" x14ac:dyDescent="0.25">
      <c r="A55" s="46" t="s">
        <v>31</v>
      </c>
      <c r="B55" s="5">
        <v>5</v>
      </c>
      <c r="C55" s="25">
        <f t="shared" si="0"/>
        <v>20.833333333333336</v>
      </c>
      <c r="D55" s="5">
        <v>19</v>
      </c>
      <c r="E55" s="25">
        <f t="shared" si="1"/>
        <v>79.166666666666657</v>
      </c>
      <c r="F55" s="5">
        <v>24</v>
      </c>
      <c r="G55" s="25">
        <f t="shared" si="2"/>
        <v>0.19536019536019536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x14ac:dyDescent="0.25">
      <c r="A56" s="6" t="s">
        <v>2</v>
      </c>
      <c r="B56" s="7">
        <v>5551</v>
      </c>
      <c r="C56" s="26">
        <f t="shared" si="0"/>
        <v>45.185185185185183</v>
      </c>
      <c r="D56" s="7">
        <v>6734</v>
      </c>
      <c r="E56" s="26">
        <f t="shared" si="1"/>
        <v>54.814814814814817</v>
      </c>
      <c r="F56" s="7">
        <v>12285</v>
      </c>
      <c r="G56" s="26">
        <f t="shared" si="2"/>
        <v>100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x14ac:dyDescent="0.25">
      <c r="A57" s="4" t="s">
        <v>186</v>
      </c>
      <c r="B57" s="45"/>
      <c r="C57" s="45"/>
      <c r="D57" s="45"/>
      <c r="E57" s="45"/>
      <c r="F57" s="45"/>
      <c r="G57" s="4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</sheetData>
  <mergeCells count="37">
    <mergeCell ref="B6:E6"/>
    <mergeCell ref="G6:G7"/>
    <mergeCell ref="A5:G5"/>
    <mergeCell ref="J6:M6"/>
    <mergeCell ref="I5:O5"/>
    <mergeCell ref="O6:O7"/>
    <mergeCell ref="A2:AX2"/>
    <mergeCell ref="A3:AX3"/>
    <mergeCell ref="AM6:AM7"/>
    <mergeCell ref="AH5:AM5"/>
    <mergeCell ref="AQ6:AQ7"/>
    <mergeCell ref="AV6:AV7"/>
    <mergeCell ref="AQ5:AV5"/>
    <mergeCell ref="Z6:Z7"/>
    <mergeCell ref="AE6:AE7"/>
    <mergeCell ref="AH6:AH7"/>
    <mergeCell ref="AI6:AK6"/>
    <mergeCell ref="N6:N7"/>
    <mergeCell ref="Q6:Q7"/>
    <mergeCell ref="V6:V7"/>
    <mergeCell ref="A6:A7"/>
    <mergeCell ref="F6:F7"/>
    <mergeCell ref="Q5:W5"/>
    <mergeCell ref="R6:U6"/>
    <mergeCell ref="W6:W7"/>
    <mergeCell ref="AA6:AD6"/>
    <mergeCell ref="AF6:AF7"/>
    <mergeCell ref="Z5:AF5"/>
    <mergeCell ref="AN6:AN7"/>
    <mergeCell ref="AR6:AU6"/>
    <mergeCell ref="AW6:AW7"/>
    <mergeCell ref="I23:N23"/>
    <mergeCell ref="Q11:V11"/>
    <mergeCell ref="Z12:AE12"/>
    <mergeCell ref="AH13:AM13"/>
    <mergeCell ref="AQ19:AV19"/>
    <mergeCell ref="I6:I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D0A5-C238-4DB3-B9CF-6BAD4F194B60}">
  <dimension ref="A1:AR42"/>
  <sheetViews>
    <sheetView showGridLines="0" tabSelected="1"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79.28515625" customWidth="1"/>
    <col min="2" max="2" width="13" bestFit="1" customWidth="1"/>
    <col min="3" max="3" width="6.5703125" bestFit="1" customWidth="1"/>
    <col min="4" max="4" width="14.5703125" bestFit="1" customWidth="1"/>
    <col min="5" max="5" width="6.5703125" bestFit="1" customWidth="1"/>
    <col min="6" max="6" width="9.140625" bestFit="1" customWidth="1"/>
    <col min="7" max="7" width="7.28515625" customWidth="1"/>
    <col min="9" max="9" width="33.28515625" bestFit="1" customWidth="1"/>
    <col min="10" max="10" width="13.42578125" bestFit="1" customWidth="1"/>
    <col min="11" max="11" width="6.140625" bestFit="1" customWidth="1"/>
    <col min="12" max="12" width="15" bestFit="1" customWidth="1"/>
    <col min="13" max="13" width="6.5703125" bestFit="1" customWidth="1"/>
    <col min="15" max="15" width="7.28515625" bestFit="1" customWidth="1"/>
    <col min="17" max="17" width="20.28515625" bestFit="1" customWidth="1"/>
    <col min="18" max="18" width="13.42578125" bestFit="1" customWidth="1"/>
    <col min="19" max="19" width="6.140625" bestFit="1" customWidth="1"/>
    <col min="20" max="20" width="15" bestFit="1" customWidth="1"/>
    <col min="21" max="21" width="6.140625" bestFit="1" customWidth="1"/>
    <col min="23" max="23" width="7.28515625" bestFit="1" customWidth="1"/>
    <col min="25" max="25" width="28.7109375" bestFit="1" customWidth="1"/>
    <col min="26" max="26" width="13" bestFit="1" customWidth="1"/>
    <col min="27" max="27" width="6.140625" bestFit="1" customWidth="1"/>
    <col min="28" max="28" width="14.5703125" bestFit="1" customWidth="1"/>
    <col min="29" max="29" width="6.140625" bestFit="1" customWidth="1"/>
    <col min="31" max="31" width="7.28515625" bestFit="1" customWidth="1"/>
  </cols>
  <sheetData>
    <row r="1" spans="1:44" ht="65.25" customHeight="1" x14ac:dyDescent="0.25"/>
    <row r="2" spans="1:44" ht="25.5" x14ac:dyDescent="0.35">
      <c r="A2" s="48" t="s">
        <v>157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25.5" x14ac:dyDescent="0.35">
      <c r="A3" s="79" t="s">
        <v>187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49.5" customHeight="1" x14ac:dyDescent="0.25"/>
    <row r="5" spans="1:44" ht="57" customHeight="1" x14ac:dyDescent="0.25">
      <c r="A5" s="77" t="s">
        <v>177</v>
      </c>
      <c r="B5" s="77"/>
      <c r="C5" s="77"/>
      <c r="D5" s="77"/>
      <c r="E5" s="77"/>
      <c r="F5" s="77"/>
      <c r="G5" s="27"/>
      <c r="I5" s="74" t="s">
        <v>181</v>
      </c>
      <c r="J5" s="74"/>
      <c r="K5" s="74"/>
      <c r="L5" s="74"/>
      <c r="M5" s="74"/>
      <c r="N5" s="74"/>
      <c r="O5" s="20"/>
      <c r="Q5" s="74" t="s">
        <v>178</v>
      </c>
      <c r="R5" s="74"/>
      <c r="S5" s="74"/>
      <c r="T5" s="74"/>
      <c r="U5" s="74"/>
      <c r="V5" s="74"/>
      <c r="W5" s="20"/>
      <c r="Y5" s="54" t="s">
        <v>179</v>
      </c>
      <c r="Z5" s="54"/>
      <c r="AA5" s="54"/>
      <c r="AB5" s="54"/>
      <c r="AC5" s="54"/>
      <c r="AD5" s="54"/>
      <c r="AE5" s="21"/>
    </row>
    <row r="6" spans="1:44" ht="15.75" x14ac:dyDescent="0.25">
      <c r="A6" s="60" t="s">
        <v>19</v>
      </c>
      <c r="B6" s="56" t="s">
        <v>1</v>
      </c>
      <c r="C6" s="56"/>
      <c r="D6" s="56"/>
      <c r="E6" s="56"/>
      <c r="F6" s="56" t="s">
        <v>72</v>
      </c>
      <c r="G6" s="56" t="s">
        <v>158</v>
      </c>
      <c r="I6" s="75" t="s">
        <v>149</v>
      </c>
      <c r="J6" s="78" t="s">
        <v>1</v>
      </c>
      <c r="K6" s="78"/>
      <c r="L6" s="78"/>
      <c r="M6" s="78"/>
      <c r="N6" s="72" t="s">
        <v>2</v>
      </c>
      <c r="O6" s="72" t="s">
        <v>158</v>
      </c>
      <c r="Q6" s="75" t="s">
        <v>92</v>
      </c>
      <c r="R6" s="78" t="s">
        <v>1</v>
      </c>
      <c r="S6" s="78"/>
      <c r="T6" s="78"/>
      <c r="U6" s="78"/>
      <c r="V6" s="72" t="s">
        <v>2</v>
      </c>
      <c r="W6" s="72" t="s">
        <v>158</v>
      </c>
      <c r="Y6" s="52" t="s">
        <v>136</v>
      </c>
      <c r="Z6" s="63" t="s">
        <v>1</v>
      </c>
      <c r="AA6" s="63"/>
      <c r="AB6" s="63"/>
      <c r="AC6" s="22"/>
      <c r="AD6" s="52" t="s">
        <v>2</v>
      </c>
      <c r="AE6" s="52" t="s">
        <v>158</v>
      </c>
    </row>
    <row r="7" spans="1:44" ht="15.75" x14ac:dyDescent="0.25">
      <c r="A7" s="61"/>
      <c r="B7" s="3" t="s">
        <v>3</v>
      </c>
      <c r="C7" s="3" t="s">
        <v>158</v>
      </c>
      <c r="D7" s="3" t="s">
        <v>4</v>
      </c>
      <c r="E7" s="3" t="s">
        <v>158</v>
      </c>
      <c r="F7" s="62"/>
      <c r="G7" s="56"/>
      <c r="I7" s="76"/>
      <c r="J7" s="8" t="s">
        <v>3</v>
      </c>
      <c r="K7" s="8" t="s">
        <v>158</v>
      </c>
      <c r="L7" s="8" t="s">
        <v>4</v>
      </c>
      <c r="M7" s="8" t="s">
        <v>158</v>
      </c>
      <c r="N7" s="73"/>
      <c r="O7" s="72"/>
      <c r="Q7" s="76"/>
      <c r="R7" s="8" t="s">
        <v>3</v>
      </c>
      <c r="S7" s="8" t="s">
        <v>158</v>
      </c>
      <c r="T7" s="8" t="s">
        <v>4</v>
      </c>
      <c r="U7" s="8" t="s">
        <v>158</v>
      </c>
      <c r="V7" s="73"/>
      <c r="W7" s="72"/>
      <c r="Y7" s="53"/>
      <c r="Z7" s="11" t="s">
        <v>3</v>
      </c>
      <c r="AA7" s="11" t="s">
        <v>158</v>
      </c>
      <c r="AB7" s="11" t="s">
        <v>4</v>
      </c>
      <c r="AC7" s="11" t="s">
        <v>158</v>
      </c>
      <c r="AD7" s="53"/>
      <c r="AE7" s="52"/>
    </row>
    <row r="8" spans="1:44" x14ac:dyDescent="0.25">
      <c r="A8" s="4" t="s">
        <v>71</v>
      </c>
      <c r="B8" s="5">
        <v>2</v>
      </c>
      <c r="C8" s="25">
        <f>+(B8/F8)*100</f>
        <v>100</v>
      </c>
      <c r="D8" s="5">
        <v>0</v>
      </c>
      <c r="E8" s="25">
        <f>+(D8/F8)*100</f>
        <v>0</v>
      </c>
      <c r="F8" s="5">
        <v>2</v>
      </c>
      <c r="G8" s="25">
        <f>+(F8/$F$41)*100</f>
        <v>0.22753128555176336</v>
      </c>
      <c r="I8" s="16" t="s">
        <v>141</v>
      </c>
      <c r="J8" s="5">
        <v>4</v>
      </c>
      <c r="K8" s="25">
        <f>+(J8/N8)*100</f>
        <v>50</v>
      </c>
      <c r="L8" s="5">
        <v>4</v>
      </c>
      <c r="M8" s="25">
        <f>+(L8/N8)*100</f>
        <v>50</v>
      </c>
      <c r="N8" s="5">
        <v>8</v>
      </c>
      <c r="O8" s="25">
        <f>+(N8/$N$21)*100</f>
        <v>0.91012514220705343</v>
      </c>
      <c r="Q8" s="2" t="s">
        <v>82</v>
      </c>
      <c r="R8" s="5">
        <v>12</v>
      </c>
      <c r="S8" s="25">
        <f>+(R8/V8)*100</f>
        <v>54.54545454545454</v>
      </c>
      <c r="T8" s="5">
        <v>10</v>
      </c>
      <c r="U8" s="25">
        <f>+(T8/V8)*100</f>
        <v>45.454545454545453</v>
      </c>
      <c r="V8" s="5">
        <v>22</v>
      </c>
      <c r="W8" s="25">
        <f>+(V8/$V$18)*100</f>
        <v>2.5028441410693971</v>
      </c>
      <c r="Y8" s="16" t="s">
        <v>132</v>
      </c>
      <c r="Z8" s="5">
        <v>27</v>
      </c>
      <c r="AA8" s="25">
        <f>+(Z8/AD8)*100</f>
        <v>55.102040816326522</v>
      </c>
      <c r="AB8" s="5">
        <v>22</v>
      </c>
      <c r="AC8" s="25">
        <f>+(AB8/AD8)*100</f>
        <v>44.897959183673471</v>
      </c>
      <c r="AD8" s="5">
        <v>49</v>
      </c>
      <c r="AE8" s="25">
        <f>+(AD8/$AD$13)*100</f>
        <v>5.5745164960182025</v>
      </c>
    </row>
    <row r="9" spans="1:44" x14ac:dyDescent="0.25">
      <c r="A9" s="4" t="s">
        <v>21</v>
      </c>
      <c r="B9" s="5">
        <v>0</v>
      </c>
      <c r="C9" s="25">
        <f t="shared" ref="C9:C41" si="0">+(B9/F9)*100</f>
        <v>0</v>
      </c>
      <c r="D9" s="5">
        <v>4</v>
      </c>
      <c r="E9" s="25">
        <f t="shared" ref="E9:E41" si="1">+(D9/F9)*100</f>
        <v>100</v>
      </c>
      <c r="F9" s="5">
        <v>4</v>
      </c>
      <c r="G9" s="25">
        <f t="shared" ref="G9:G41" si="2">+(F9/$F$41)*100</f>
        <v>0.45506257110352671</v>
      </c>
      <c r="I9" s="16" t="s">
        <v>142</v>
      </c>
      <c r="J9" s="5">
        <v>23</v>
      </c>
      <c r="K9" s="25">
        <f t="shared" ref="K9:K21" si="3">+(J9/N9)*100</f>
        <v>29.487179487179489</v>
      </c>
      <c r="L9" s="5">
        <v>55</v>
      </c>
      <c r="M9" s="25">
        <f t="shared" ref="M9:M21" si="4">+(L9/N9)*100</f>
        <v>70.512820512820511</v>
      </c>
      <c r="N9" s="5">
        <v>78</v>
      </c>
      <c r="O9" s="25">
        <f t="shared" ref="O9:O21" si="5">+(N9/$N$21)*100</f>
        <v>8.8737201365187719</v>
      </c>
      <c r="Q9" s="2" t="s">
        <v>83</v>
      </c>
      <c r="R9" s="5">
        <v>19</v>
      </c>
      <c r="S9" s="25">
        <f t="shared" ref="S9:S18" si="6">+(R9/V9)*100</f>
        <v>63.333333333333329</v>
      </c>
      <c r="T9" s="5">
        <v>11</v>
      </c>
      <c r="U9" s="25">
        <f t="shared" ref="U9:U18" si="7">+(T9/V9)*100</f>
        <v>36.666666666666664</v>
      </c>
      <c r="V9" s="5">
        <v>30</v>
      </c>
      <c r="W9" s="25">
        <f t="shared" ref="W9:W18" si="8">+(V9/$V$18)*100</f>
        <v>3.4129692832764507</v>
      </c>
      <c r="Y9" s="16" t="s">
        <v>150</v>
      </c>
      <c r="Z9" s="5">
        <v>116</v>
      </c>
      <c r="AA9" s="25">
        <f t="shared" ref="AA9:AA13" si="9">+(Z9/AD9)*100</f>
        <v>42.335766423357661</v>
      </c>
      <c r="AB9" s="5">
        <v>158</v>
      </c>
      <c r="AC9" s="25">
        <f t="shared" ref="AC9:AC13" si="10">+(AB9/AD9)*100</f>
        <v>57.664233576642332</v>
      </c>
      <c r="AD9" s="5">
        <v>274</v>
      </c>
      <c r="AE9" s="25">
        <f t="shared" ref="AE9:AE13" si="11">+(AD9/$AD$13)*100</f>
        <v>31.171786120591584</v>
      </c>
    </row>
    <row r="10" spans="1:44" x14ac:dyDescent="0.25">
      <c r="A10" s="4" t="s">
        <v>108</v>
      </c>
      <c r="B10" s="5">
        <v>30</v>
      </c>
      <c r="C10" s="25">
        <f t="shared" si="0"/>
        <v>61.224489795918366</v>
      </c>
      <c r="D10" s="5">
        <v>19</v>
      </c>
      <c r="E10" s="25">
        <f t="shared" si="1"/>
        <v>38.775510204081634</v>
      </c>
      <c r="F10" s="5">
        <v>49</v>
      </c>
      <c r="G10" s="25">
        <f t="shared" si="2"/>
        <v>5.5745164960182025</v>
      </c>
      <c r="I10" s="16" t="s">
        <v>143</v>
      </c>
      <c r="J10" s="5">
        <v>1</v>
      </c>
      <c r="K10" s="25">
        <f t="shared" si="3"/>
        <v>25</v>
      </c>
      <c r="L10" s="5">
        <v>3</v>
      </c>
      <c r="M10" s="25">
        <f t="shared" si="4"/>
        <v>75</v>
      </c>
      <c r="N10" s="5">
        <v>4</v>
      </c>
      <c r="O10" s="25">
        <f t="shared" si="5"/>
        <v>0.45506257110352671</v>
      </c>
      <c r="Q10" s="2" t="s">
        <v>84</v>
      </c>
      <c r="R10" s="5">
        <v>38</v>
      </c>
      <c r="S10" s="25">
        <f t="shared" si="6"/>
        <v>55.072463768115945</v>
      </c>
      <c r="T10" s="5">
        <v>31</v>
      </c>
      <c r="U10" s="25">
        <f t="shared" si="7"/>
        <v>44.927536231884055</v>
      </c>
      <c r="V10" s="5">
        <v>69</v>
      </c>
      <c r="W10" s="25">
        <f t="shared" si="8"/>
        <v>7.8498293515358366</v>
      </c>
      <c r="Y10" s="16" t="s">
        <v>151</v>
      </c>
      <c r="Z10" s="5">
        <v>157</v>
      </c>
      <c r="AA10" s="25">
        <f t="shared" si="9"/>
        <v>48.159509202453989</v>
      </c>
      <c r="AB10" s="5">
        <v>169</v>
      </c>
      <c r="AC10" s="25">
        <f t="shared" si="10"/>
        <v>51.840490797546011</v>
      </c>
      <c r="AD10" s="5">
        <v>326</v>
      </c>
      <c r="AE10" s="25">
        <f t="shared" si="11"/>
        <v>37.087599544937426</v>
      </c>
    </row>
    <row r="11" spans="1:44" x14ac:dyDescent="0.25">
      <c r="A11" s="4" t="s">
        <v>25</v>
      </c>
      <c r="B11" s="5">
        <v>8</v>
      </c>
      <c r="C11" s="25">
        <f t="shared" si="0"/>
        <v>36.363636363636367</v>
      </c>
      <c r="D11" s="5">
        <v>14</v>
      </c>
      <c r="E11" s="25">
        <f t="shared" si="1"/>
        <v>63.636363636363633</v>
      </c>
      <c r="F11" s="5">
        <v>22</v>
      </c>
      <c r="G11" s="25">
        <f t="shared" si="2"/>
        <v>2.5028441410693971</v>
      </c>
      <c r="I11" s="16" t="s">
        <v>144</v>
      </c>
      <c r="J11" s="5">
        <v>95</v>
      </c>
      <c r="K11" s="25">
        <f t="shared" si="3"/>
        <v>56.886227544910184</v>
      </c>
      <c r="L11" s="5">
        <v>72</v>
      </c>
      <c r="M11" s="25">
        <f t="shared" si="4"/>
        <v>43.113772455089823</v>
      </c>
      <c r="N11" s="5">
        <v>167</v>
      </c>
      <c r="O11" s="25">
        <f t="shared" si="5"/>
        <v>18.998862343572238</v>
      </c>
      <c r="Q11" s="2" t="s">
        <v>85</v>
      </c>
      <c r="R11" s="5">
        <v>45</v>
      </c>
      <c r="S11" s="25">
        <f t="shared" si="6"/>
        <v>52.325581395348841</v>
      </c>
      <c r="T11" s="5">
        <v>41</v>
      </c>
      <c r="U11" s="25">
        <f t="shared" si="7"/>
        <v>47.674418604651166</v>
      </c>
      <c r="V11" s="5">
        <v>86</v>
      </c>
      <c r="W11" s="25">
        <f t="shared" si="8"/>
        <v>9.7838452787258259</v>
      </c>
      <c r="Y11" s="16" t="s">
        <v>152</v>
      </c>
      <c r="Z11" s="5">
        <v>88</v>
      </c>
      <c r="AA11" s="25">
        <f t="shared" si="9"/>
        <v>41.509433962264154</v>
      </c>
      <c r="AB11" s="5">
        <v>124</v>
      </c>
      <c r="AC11" s="25">
        <f t="shared" si="10"/>
        <v>58.490566037735846</v>
      </c>
      <c r="AD11" s="5">
        <v>212</v>
      </c>
      <c r="AE11" s="25">
        <f t="shared" si="11"/>
        <v>24.118316268486918</v>
      </c>
    </row>
    <row r="12" spans="1:44" x14ac:dyDescent="0.25">
      <c r="A12" s="4" t="s">
        <v>68</v>
      </c>
      <c r="B12" s="5">
        <v>3</v>
      </c>
      <c r="C12" s="25">
        <f t="shared" si="0"/>
        <v>75</v>
      </c>
      <c r="D12" s="5">
        <v>1</v>
      </c>
      <c r="E12" s="25">
        <f t="shared" si="1"/>
        <v>25</v>
      </c>
      <c r="F12" s="5">
        <v>4</v>
      </c>
      <c r="G12" s="25">
        <f t="shared" si="2"/>
        <v>0.45506257110352671</v>
      </c>
      <c r="I12" s="16" t="s">
        <v>145</v>
      </c>
      <c r="J12" s="5">
        <v>63</v>
      </c>
      <c r="K12" s="25">
        <f t="shared" si="3"/>
        <v>39.622641509433961</v>
      </c>
      <c r="L12" s="5">
        <v>96</v>
      </c>
      <c r="M12" s="25">
        <f t="shared" si="4"/>
        <v>60.377358490566039</v>
      </c>
      <c r="N12" s="5">
        <v>159</v>
      </c>
      <c r="O12" s="25">
        <f t="shared" si="5"/>
        <v>18.088737201365188</v>
      </c>
      <c r="Q12" s="2" t="s">
        <v>86</v>
      </c>
      <c r="R12" s="5">
        <v>31</v>
      </c>
      <c r="S12" s="25">
        <f t="shared" si="6"/>
        <v>36.046511627906973</v>
      </c>
      <c r="T12" s="5">
        <v>55</v>
      </c>
      <c r="U12" s="25">
        <f t="shared" si="7"/>
        <v>63.953488372093027</v>
      </c>
      <c r="V12" s="5">
        <v>86</v>
      </c>
      <c r="W12" s="25">
        <f t="shared" si="8"/>
        <v>9.7838452787258259</v>
      </c>
      <c r="Y12" s="16" t="s">
        <v>153</v>
      </c>
      <c r="Z12" s="5">
        <v>9</v>
      </c>
      <c r="AA12" s="25">
        <f t="shared" si="9"/>
        <v>50</v>
      </c>
      <c r="AB12" s="5">
        <v>9</v>
      </c>
      <c r="AC12" s="25">
        <f t="shared" si="10"/>
        <v>50</v>
      </c>
      <c r="AD12" s="5">
        <v>18</v>
      </c>
      <c r="AE12" s="25">
        <f t="shared" si="11"/>
        <v>2.0477815699658701</v>
      </c>
    </row>
    <row r="13" spans="1:44" x14ac:dyDescent="0.25">
      <c r="A13" s="4" t="s">
        <v>109</v>
      </c>
      <c r="B13" s="5">
        <v>1</v>
      </c>
      <c r="C13" s="25">
        <f t="shared" si="0"/>
        <v>50</v>
      </c>
      <c r="D13" s="5">
        <v>1</v>
      </c>
      <c r="E13" s="25">
        <f t="shared" si="1"/>
        <v>50</v>
      </c>
      <c r="F13" s="5">
        <v>2</v>
      </c>
      <c r="G13" s="25">
        <f t="shared" si="2"/>
        <v>0.22753128555176336</v>
      </c>
      <c r="I13" s="16" t="s">
        <v>146</v>
      </c>
      <c r="J13" s="5">
        <v>101</v>
      </c>
      <c r="K13" s="25">
        <f t="shared" si="3"/>
        <v>52.331606217616574</v>
      </c>
      <c r="L13" s="5">
        <v>92</v>
      </c>
      <c r="M13" s="25">
        <f t="shared" si="4"/>
        <v>47.668393782383419</v>
      </c>
      <c r="N13" s="5">
        <v>193</v>
      </c>
      <c r="O13" s="25">
        <f t="shared" si="5"/>
        <v>21.956769055745166</v>
      </c>
      <c r="Q13" s="2" t="s">
        <v>87</v>
      </c>
      <c r="R13" s="5">
        <v>33</v>
      </c>
      <c r="S13" s="25">
        <f t="shared" si="6"/>
        <v>39.285714285714285</v>
      </c>
      <c r="T13" s="5">
        <v>51</v>
      </c>
      <c r="U13" s="25">
        <f t="shared" si="7"/>
        <v>60.714285714285708</v>
      </c>
      <c r="V13" s="5">
        <v>84</v>
      </c>
      <c r="W13" s="25">
        <f t="shared" si="8"/>
        <v>9.5563139931740615</v>
      </c>
      <c r="Y13" s="6" t="s">
        <v>53</v>
      </c>
      <c r="Z13" s="7">
        <v>397</v>
      </c>
      <c r="AA13" s="26">
        <f t="shared" si="9"/>
        <v>45.164960182025027</v>
      </c>
      <c r="AB13" s="7">
        <v>482</v>
      </c>
      <c r="AC13" s="26">
        <f t="shared" si="10"/>
        <v>54.835039817974973</v>
      </c>
      <c r="AD13" s="7">
        <v>879</v>
      </c>
      <c r="AE13" s="26">
        <f t="shared" si="11"/>
        <v>100</v>
      </c>
    </row>
    <row r="14" spans="1:44" x14ac:dyDescent="0.25">
      <c r="A14" s="4" t="s">
        <v>111</v>
      </c>
      <c r="B14" s="5">
        <v>13</v>
      </c>
      <c r="C14" s="25">
        <f t="shared" si="0"/>
        <v>76.470588235294116</v>
      </c>
      <c r="D14" s="5">
        <v>4</v>
      </c>
      <c r="E14" s="25">
        <f t="shared" si="1"/>
        <v>23.52941176470588</v>
      </c>
      <c r="F14" s="5">
        <v>17</v>
      </c>
      <c r="G14" s="25">
        <f t="shared" si="2"/>
        <v>1.9340159271899888</v>
      </c>
      <c r="I14" s="16" t="s">
        <v>10</v>
      </c>
      <c r="J14" s="5">
        <v>1</v>
      </c>
      <c r="K14" s="25">
        <f t="shared" si="3"/>
        <v>33.333333333333329</v>
      </c>
      <c r="L14" s="5">
        <v>2</v>
      </c>
      <c r="M14" s="25">
        <f t="shared" si="4"/>
        <v>66.666666666666657</v>
      </c>
      <c r="N14" s="5">
        <v>3</v>
      </c>
      <c r="O14" s="25">
        <f t="shared" si="5"/>
        <v>0.34129692832764508</v>
      </c>
      <c r="Q14" s="2" t="s">
        <v>88</v>
      </c>
      <c r="R14" s="5">
        <v>46</v>
      </c>
      <c r="S14" s="25">
        <f t="shared" si="6"/>
        <v>48.936170212765958</v>
      </c>
      <c r="T14" s="5">
        <v>48</v>
      </c>
      <c r="U14" s="25">
        <f t="shared" si="7"/>
        <v>51.063829787234042</v>
      </c>
      <c r="V14" s="5">
        <v>94</v>
      </c>
      <c r="W14" s="25">
        <f t="shared" si="8"/>
        <v>10.693970420932878</v>
      </c>
      <c r="Y14" s="49" t="s">
        <v>182</v>
      </c>
      <c r="Z14" s="49"/>
      <c r="AA14" s="49"/>
      <c r="AB14" s="49"/>
      <c r="AC14" s="49"/>
      <c r="AD14" s="49"/>
    </row>
    <row r="15" spans="1:44" x14ac:dyDescent="0.25">
      <c r="A15" s="4" t="s">
        <v>30</v>
      </c>
      <c r="B15" s="5">
        <v>3</v>
      </c>
      <c r="C15" s="25">
        <f t="shared" si="0"/>
        <v>42.857142857142854</v>
      </c>
      <c r="D15" s="5">
        <v>4</v>
      </c>
      <c r="E15" s="25">
        <f t="shared" si="1"/>
        <v>57.142857142857139</v>
      </c>
      <c r="F15" s="5">
        <v>7</v>
      </c>
      <c r="G15" s="25">
        <f t="shared" si="2"/>
        <v>0.79635949943117168</v>
      </c>
      <c r="I15" s="16" t="s">
        <v>147</v>
      </c>
      <c r="J15" s="5">
        <v>0</v>
      </c>
      <c r="K15" s="25">
        <f t="shared" si="3"/>
        <v>0</v>
      </c>
      <c r="L15" s="5">
        <v>1</v>
      </c>
      <c r="M15" s="25">
        <f t="shared" si="4"/>
        <v>100</v>
      </c>
      <c r="N15" s="5">
        <v>1</v>
      </c>
      <c r="O15" s="25">
        <f t="shared" si="5"/>
        <v>0.11376564277588168</v>
      </c>
      <c r="Q15" s="2" t="s">
        <v>89</v>
      </c>
      <c r="R15" s="5">
        <v>58</v>
      </c>
      <c r="S15" s="25">
        <f t="shared" si="6"/>
        <v>46.774193548387096</v>
      </c>
      <c r="T15" s="5">
        <v>66</v>
      </c>
      <c r="U15" s="25">
        <f t="shared" si="7"/>
        <v>53.225806451612897</v>
      </c>
      <c r="V15" s="5">
        <v>124</v>
      </c>
      <c r="W15" s="25">
        <f t="shared" si="8"/>
        <v>14.106939704209328</v>
      </c>
    </row>
    <row r="16" spans="1:44" x14ac:dyDescent="0.25">
      <c r="A16" s="4" t="s">
        <v>113</v>
      </c>
      <c r="B16" s="5">
        <v>9</v>
      </c>
      <c r="C16" s="25">
        <f t="shared" si="0"/>
        <v>42.857142857142854</v>
      </c>
      <c r="D16" s="5">
        <v>12</v>
      </c>
      <c r="E16" s="25">
        <f t="shared" si="1"/>
        <v>57.142857142857139</v>
      </c>
      <c r="F16" s="5">
        <v>21</v>
      </c>
      <c r="G16" s="25">
        <f t="shared" si="2"/>
        <v>2.3890784982935154</v>
      </c>
      <c r="I16" s="16" t="s">
        <v>11</v>
      </c>
      <c r="J16" s="5">
        <v>57</v>
      </c>
      <c r="K16" s="25">
        <f t="shared" si="3"/>
        <v>47.5</v>
      </c>
      <c r="L16" s="5">
        <v>63</v>
      </c>
      <c r="M16" s="25">
        <f t="shared" si="4"/>
        <v>52.5</v>
      </c>
      <c r="N16" s="5">
        <v>120</v>
      </c>
      <c r="O16" s="25">
        <f t="shared" si="5"/>
        <v>13.651877133105803</v>
      </c>
      <c r="Q16" s="2" t="s">
        <v>90</v>
      </c>
      <c r="R16" s="5">
        <v>78</v>
      </c>
      <c r="S16" s="25">
        <f t="shared" si="6"/>
        <v>36.79245283018868</v>
      </c>
      <c r="T16" s="5">
        <v>134</v>
      </c>
      <c r="U16" s="25">
        <f t="shared" si="7"/>
        <v>63.20754716981132</v>
      </c>
      <c r="V16" s="5">
        <v>212</v>
      </c>
      <c r="W16" s="25">
        <f t="shared" si="8"/>
        <v>24.118316268486918</v>
      </c>
    </row>
    <row r="17" spans="1:30" x14ac:dyDescent="0.25">
      <c r="A17" s="4" t="s">
        <v>64</v>
      </c>
      <c r="B17" s="5">
        <v>36</v>
      </c>
      <c r="C17" s="25">
        <f t="shared" si="0"/>
        <v>46.153846153846153</v>
      </c>
      <c r="D17" s="5">
        <v>42</v>
      </c>
      <c r="E17" s="25">
        <f t="shared" si="1"/>
        <v>53.846153846153847</v>
      </c>
      <c r="F17" s="5">
        <v>78</v>
      </c>
      <c r="G17" s="25">
        <f t="shared" si="2"/>
        <v>8.8737201365187719</v>
      </c>
      <c r="I17" s="16" t="s">
        <v>12</v>
      </c>
      <c r="J17" s="5">
        <v>1</v>
      </c>
      <c r="K17" s="25">
        <f t="shared" si="3"/>
        <v>25</v>
      </c>
      <c r="L17" s="5">
        <v>3</v>
      </c>
      <c r="M17" s="25">
        <f t="shared" si="4"/>
        <v>75</v>
      </c>
      <c r="N17" s="5">
        <v>4</v>
      </c>
      <c r="O17" s="25">
        <f t="shared" si="5"/>
        <v>0.45506257110352671</v>
      </c>
      <c r="Q17" s="2" t="s">
        <v>153</v>
      </c>
      <c r="R17" s="5">
        <v>37</v>
      </c>
      <c r="S17" s="25">
        <f t="shared" si="6"/>
        <v>51.388888888888886</v>
      </c>
      <c r="T17" s="5">
        <v>35</v>
      </c>
      <c r="U17" s="25">
        <f t="shared" si="7"/>
        <v>48.611111111111107</v>
      </c>
      <c r="V17" s="5">
        <v>72</v>
      </c>
      <c r="W17" s="25">
        <f t="shared" si="8"/>
        <v>8.1911262798634805</v>
      </c>
    </row>
    <row r="18" spans="1:30" x14ac:dyDescent="0.25">
      <c r="A18" s="4" t="s">
        <v>114</v>
      </c>
      <c r="B18" s="5">
        <v>30</v>
      </c>
      <c r="C18" s="25">
        <f t="shared" si="0"/>
        <v>52.631578947368418</v>
      </c>
      <c r="D18" s="5">
        <v>27</v>
      </c>
      <c r="E18" s="25">
        <f t="shared" si="1"/>
        <v>47.368421052631575</v>
      </c>
      <c r="F18" s="5">
        <v>57</v>
      </c>
      <c r="G18" s="25">
        <f t="shared" si="2"/>
        <v>6.4846416382252556</v>
      </c>
      <c r="I18" s="16" t="s">
        <v>148</v>
      </c>
      <c r="J18" s="5">
        <v>47</v>
      </c>
      <c r="K18" s="25">
        <f t="shared" si="3"/>
        <v>35.338345864661655</v>
      </c>
      <c r="L18" s="5">
        <v>86</v>
      </c>
      <c r="M18" s="25">
        <f t="shared" si="4"/>
        <v>64.661654135338338</v>
      </c>
      <c r="N18" s="5">
        <v>133</v>
      </c>
      <c r="O18" s="25">
        <f t="shared" si="5"/>
        <v>15.130830489192265</v>
      </c>
      <c r="Q18" s="6" t="s">
        <v>53</v>
      </c>
      <c r="R18" s="7">
        <v>397</v>
      </c>
      <c r="S18" s="26">
        <f t="shared" si="6"/>
        <v>45.164960182025027</v>
      </c>
      <c r="T18" s="7">
        <v>482</v>
      </c>
      <c r="U18" s="26">
        <f t="shared" si="7"/>
        <v>54.835039817974973</v>
      </c>
      <c r="V18" s="7">
        <v>879</v>
      </c>
      <c r="W18" s="26">
        <f t="shared" si="8"/>
        <v>100</v>
      </c>
    </row>
    <row r="19" spans="1:30" x14ac:dyDescent="0.25">
      <c r="A19" s="4" t="s">
        <v>35</v>
      </c>
      <c r="B19" s="5">
        <v>11</v>
      </c>
      <c r="C19" s="25">
        <f t="shared" si="0"/>
        <v>57.894736842105267</v>
      </c>
      <c r="D19" s="5">
        <v>8</v>
      </c>
      <c r="E19" s="25">
        <f t="shared" si="1"/>
        <v>42.105263157894733</v>
      </c>
      <c r="F19" s="5">
        <v>19</v>
      </c>
      <c r="G19" s="25">
        <f t="shared" si="2"/>
        <v>2.1615472127417523</v>
      </c>
      <c r="I19" s="16" t="s">
        <v>15</v>
      </c>
      <c r="J19" s="5">
        <v>1</v>
      </c>
      <c r="K19" s="25">
        <f t="shared" si="3"/>
        <v>20</v>
      </c>
      <c r="L19" s="5">
        <v>4</v>
      </c>
      <c r="M19" s="25">
        <f t="shared" si="4"/>
        <v>80</v>
      </c>
      <c r="N19" s="5">
        <v>5</v>
      </c>
      <c r="O19" s="25">
        <f t="shared" si="5"/>
        <v>0.56882821387940841</v>
      </c>
      <c r="Q19" s="49" t="s">
        <v>182</v>
      </c>
      <c r="R19" s="49"/>
      <c r="S19" s="49"/>
      <c r="T19" s="49"/>
      <c r="U19" s="49"/>
      <c r="V19" s="49"/>
    </row>
    <row r="20" spans="1:30" x14ac:dyDescent="0.25">
      <c r="A20" s="4" t="s">
        <v>36</v>
      </c>
      <c r="B20" s="5">
        <v>2</v>
      </c>
      <c r="C20" s="25">
        <f t="shared" si="0"/>
        <v>22.222222222222221</v>
      </c>
      <c r="D20" s="5">
        <v>7</v>
      </c>
      <c r="E20" s="25">
        <f t="shared" si="1"/>
        <v>77.777777777777786</v>
      </c>
      <c r="F20" s="5">
        <v>9</v>
      </c>
      <c r="G20" s="25">
        <f t="shared" si="2"/>
        <v>1.0238907849829351</v>
      </c>
      <c r="I20" s="16" t="s">
        <v>130</v>
      </c>
      <c r="J20" s="5">
        <v>3</v>
      </c>
      <c r="K20" s="25">
        <f t="shared" si="3"/>
        <v>75</v>
      </c>
      <c r="L20" s="5">
        <v>1</v>
      </c>
      <c r="M20" s="25">
        <f t="shared" si="4"/>
        <v>25</v>
      </c>
      <c r="N20" s="5">
        <v>4</v>
      </c>
      <c r="O20" s="25">
        <f t="shared" si="5"/>
        <v>0.45506257110352671</v>
      </c>
    </row>
    <row r="21" spans="1:30" x14ac:dyDescent="0.25">
      <c r="A21" s="4" t="s">
        <v>37</v>
      </c>
      <c r="B21" s="5">
        <v>11</v>
      </c>
      <c r="C21" s="25">
        <f t="shared" si="0"/>
        <v>36.666666666666664</v>
      </c>
      <c r="D21" s="5">
        <v>19</v>
      </c>
      <c r="E21" s="25">
        <f t="shared" si="1"/>
        <v>63.333333333333329</v>
      </c>
      <c r="F21" s="5">
        <v>30</v>
      </c>
      <c r="G21" s="25">
        <f t="shared" si="2"/>
        <v>3.4129692832764507</v>
      </c>
      <c r="I21" s="6" t="s">
        <v>53</v>
      </c>
      <c r="J21" s="7">
        <v>397</v>
      </c>
      <c r="K21" s="26">
        <f t="shared" si="3"/>
        <v>45.164960182025027</v>
      </c>
      <c r="L21" s="7">
        <v>482</v>
      </c>
      <c r="M21" s="26">
        <f t="shared" si="4"/>
        <v>54.835039817974973</v>
      </c>
      <c r="N21" s="7">
        <v>879</v>
      </c>
      <c r="O21" s="26">
        <f t="shared" si="5"/>
        <v>100</v>
      </c>
    </row>
    <row r="22" spans="1:30" x14ac:dyDescent="0.25">
      <c r="A22" s="4" t="s">
        <v>115</v>
      </c>
      <c r="B22" s="5">
        <v>1</v>
      </c>
      <c r="C22" s="25">
        <f t="shared" si="0"/>
        <v>50</v>
      </c>
      <c r="D22" s="5">
        <v>1</v>
      </c>
      <c r="E22" s="25">
        <f t="shared" si="1"/>
        <v>50</v>
      </c>
      <c r="F22" s="5">
        <v>2</v>
      </c>
      <c r="G22" s="25">
        <f t="shared" si="2"/>
        <v>0.22753128555176336</v>
      </c>
      <c r="I22" s="49" t="s">
        <v>182</v>
      </c>
      <c r="J22" s="49"/>
      <c r="K22" s="49"/>
      <c r="L22" s="49"/>
      <c r="M22" s="49"/>
      <c r="N22" s="49"/>
    </row>
    <row r="23" spans="1:30" x14ac:dyDescent="0.25">
      <c r="A23" s="4" t="s">
        <v>61</v>
      </c>
      <c r="B23" s="5">
        <v>9</v>
      </c>
      <c r="C23" s="25">
        <f t="shared" si="0"/>
        <v>26.47058823529412</v>
      </c>
      <c r="D23" s="5">
        <v>25</v>
      </c>
      <c r="E23" s="25">
        <f t="shared" si="1"/>
        <v>73.529411764705884</v>
      </c>
      <c r="F23" s="5">
        <v>34</v>
      </c>
      <c r="G23" s="25">
        <f t="shared" si="2"/>
        <v>3.8680318543799777</v>
      </c>
    </row>
    <row r="24" spans="1:30" x14ac:dyDescent="0.25">
      <c r="A24" s="4" t="s">
        <v>40</v>
      </c>
      <c r="B24" s="5">
        <v>10</v>
      </c>
      <c r="C24" s="25">
        <f t="shared" si="0"/>
        <v>34.482758620689658</v>
      </c>
      <c r="D24" s="5">
        <v>19</v>
      </c>
      <c r="E24" s="25">
        <f t="shared" si="1"/>
        <v>65.517241379310349</v>
      </c>
      <c r="F24" s="5">
        <v>29</v>
      </c>
      <c r="G24" s="25">
        <f t="shared" si="2"/>
        <v>3.2992036405005689</v>
      </c>
    </row>
    <row r="25" spans="1:30" x14ac:dyDescent="0.25">
      <c r="A25" s="4" t="s">
        <v>116</v>
      </c>
      <c r="B25" s="5">
        <v>2</v>
      </c>
      <c r="C25" s="25">
        <f t="shared" si="0"/>
        <v>50</v>
      </c>
      <c r="D25" s="5">
        <v>2</v>
      </c>
      <c r="E25" s="25">
        <f t="shared" si="1"/>
        <v>50</v>
      </c>
      <c r="F25" s="5">
        <v>4</v>
      </c>
      <c r="G25" s="25">
        <f t="shared" si="2"/>
        <v>0.45506257110352671</v>
      </c>
      <c r="AD25" t="s">
        <v>180</v>
      </c>
    </row>
    <row r="26" spans="1:30" x14ac:dyDescent="0.25">
      <c r="A26" s="4" t="s">
        <v>41</v>
      </c>
      <c r="B26" s="5">
        <v>18</v>
      </c>
      <c r="C26" s="25">
        <f t="shared" si="0"/>
        <v>50</v>
      </c>
      <c r="D26" s="5">
        <v>18</v>
      </c>
      <c r="E26" s="25">
        <f t="shared" si="1"/>
        <v>50</v>
      </c>
      <c r="F26" s="5">
        <v>36</v>
      </c>
      <c r="G26" s="25">
        <f t="shared" si="2"/>
        <v>4.0955631399317403</v>
      </c>
    </row>
    <row r="27" spans="1:30" x14ac:dyDescent="0.25">
      <c r="A27" s="4" t="s">
        <v>42</v>
      </c>
      <c r="B27" s="5">
        <v>13</v>
      </c>
      <c r="C27" s="25">
        <f t="shared" si="0"/>
        <v>54.166666666666664</v>
      </c>
      <c r="D27" s="5">
        <v>11</v>
      </c>
      <c r="E27" s="25">
        <f t="shared" si="1"/>
        <v>45.833333333333329</v>
      </c>
      <c r="F27" s="5">
        <v>24</v>
      </c>
      <c r="G27" s="25">
        <f t="shared" si="2"/>
        <v>2.7303754266211606</v>
      </c>
    </row>
    <row r="28" spans="1:30" x14ac:dyDescent="0.25">
      <c r="A28" s="4" t="s">
        <v>43</v>
      </c>
      <c r="B28" s="5">
        <v>3</v>
      </c>
      <c r="C28" s="25">
        <f t="shared" si="0"/>
        <v>60</v>
      </c>
      <c r="D28" s="5">
        <v>2</v>
      </c>
      <c r="E28" s="25">
        <f t="shared" si="1"/>
        <v>40</v>
      </c>
      <c r="F28" s="5">
        <v>5</v>
      </c>
      <c r="G28" s="25">
        <f t="shared" si="2"/>
        <v>0.56882821387940841</v>
      </c>
    </row>
    <row r="29" spans="1:30" x14ac:dyDescent="0.25">
      <c r="A29" s="4" t="s">
        <v>59</v>
      </c>
      <c r="B29" s="5">
        <v>16</v>
      </c>
      <c r="C29" s="25">
        <f t="shared" si="0"/>
        <v>40</v>
      </c>
      <c r="D29" s="5">
        <v>24</v>
      </c>
      <c r="E29" s="25">
        <f t="shared" si="1"/>
        <v>60</v>
      </c>
      <c r="F29" s="5">
        <v>40</v>
      </c>
      <c r="G29" s="25">
        <f t="shared" si="2"/>
        <v>4.5506257110352673</v>
      </c>
    </row>
    <row r="30" spans="1:30" x14ac:dyDescent="0.25">
      <c r="A30" s="4" t="s">
        <v>117</v>
      </c>
      <c r="B30" s="5">
        <v>10</v>
      </c>
      <c r="C30" s="25">
        <f t="shared" si="0"/>
        <v>41.666666666666671</v>
      </c>
      <c r="D30" s="5">
        <v>14</v>
      </c>
      <c r="E30" s="25">
        <f t="shared" si="1"/>
        <v>58.333333333333336</v>
      </c>
      <c r="F30" s="5">
        <v>24</v>
      </c>
      <c r="G30" s="25">
        <f t="shared" si="2"/>
        <v>2.7303754266211606</v>
      </c>
    </row>
    <row r="31" spans="1:30" x14ac:dyDescent="0.25">
      <c r="A31" s="4" t="s">
        <v>45</v>
      </c>
      <c r="B31" s="5">
        <v>1</v>
      </c>
      <c r="C31" s="25">
        <f t="shared" si="0"/>
        <v>50</v>
      </c>
      <c r="D31" s="5">
        <v>1</v>
      </c>
      <c r="E31" s="25">
        <f t="shared" si="1"/>
        <v>50</v>
      </c>
      <c r="F31" s="5">
        <v>2</v>
      </c>
      <c r="G31" s="25">
        <f t="shared" si="2"/>
        <v>0.22753128555176336</v>
      </c>
    </row>
    <row r="32" spans="1:30" x14ac:dyDescent="0.25">
      <c r="A32" s="4" t="s">
        <v>57</v>
      </c>
      <c r="B32" s="5">
        <v>2</v>
      </c>
      <c r="C32" s="25">
        <f t="shared" si="0"/>
        <v>15.384615384615385</v>
      </c>
      <c r="D32" s="5">
        <v>11</v>
      </c>
      <c r="E32" s="25">
        <f t="shared" si="1"/>
        <v>84.615384615384613</v>
      </c>
      <c r="F32" s="5">
        <v>13</v>
      </c>
      <c r="G32" s="25">
        <f t="shared" si="2"/>
        <v>1.4789533560864618</v>
      </c>
    </row>
    <row r="33" spans="1:7" x14ac:dyDescent="0.25">
      <c r="A33" s="4" t="s">
        <v>46</v>
      </c>
      <c r="B33" s="5">
        <v>14</v>
      </c>
      <c r="C33" s="25">
        <f t="shared" si="0"/>
        <v>60.869565217391312</v>
      </c>
      <c r="D33" s="5">
        <v>9</v>
      </c>
      <c r="E33" s="25">
        <f t="shared" si="1"/>
        <v>39.130434782608695</v>
      </c>
      <c r="F33" s="5">
        <v>23</v>
      </c>
      <c r="G33" s="25">
        <f t="shared" si="2"/>
        <v>2.6166097838452784</v>
      </c>
    </row>
    <row r="34" spans="1:7" x14ac:dyDescent="0.25">
      <c r="A34" s="4" t="s">
        <v>47</v>
      </c>
      <c r="B34" s="5">
        <v>10</v>
      </c>
      <c r="C34" s="25">
        <f t="shared" si="0"/>
        <v>41.666666666666671</v>
      </c>
      <c r="D34" s="5">
        <v>14</v>
      </c>
      <c r="E34" s="25">
        <f t="shared" si="1"/>
        <v>58.333333333333336</v>
      </c>
      <c r="F34" s="5">
        <v>24</v>
      </c>
      <c r="G34" s="25">
        <f t="shared" si="2"/>
        <v>2.7303754266211606</v>
      </c>
    </row>
    <row r="35" spans="1:7" x14ac:dyDescent="0.25">
      <c r="A35" s="4" t="s">
        <v>48</v>
      </c>
      <c r="B35" s="5">
        <v>2</v>
      </c>
      <c r="C35" s="25">
        <f t="shared" si="0"/>
        <v>66.666666666666657</v>
      </c>
      <c r="D35" s="5">
        <v>1</v>
      </c>
      <c r="E35" s="25">
        <f t="shared" si="1"/>
        <v>33.333333333333329</v>
      </c>
      <c r="F35" s="5">
        <v>3</v>
      </c>
      <c r="G35" s="25">
        <f t="shared" si="2"/>
        <v>0.34129692832764508</v>
      </c>
    </row>
    <row r="36" spans="1:7" x14ac:dyDescent="0.25">
      <c r="A36" s="4" t="s">
        <v>49</v>
      </c>
      <c r="B36" s="5">
        <v>55</v>
      </c>
      <c r="C36" s="25">
        <f t="shared" si="0"/>
        <v>56.701030927835049</v>
      </c>
      <c r="D36" s="5">
        <v>42</v>
      </c>
      <c r="E36" s="25">
        <f t="shared" si="1"/>
        <v>43.298969072164951</v>
      </c>
      <c r="F36" s="5">
        <v>97</v>
      </c>
      <c r="G36" s="25">
        <f t="shared" si="2"/>
        <v>11.035267349260524</v>
      </c>
    </row>
    <row r="37" spans="1:7" x14ac:dyDescent="0.25">
      <c r="A37" s="4" t="s">
        <v>56</v>
      </c>
      <c r="B37" s="5">
        <v>4</v>
      </c>
      <c r="C37" s="25">
        <f t="shared" si="0"/>
        <v>80</v>
      </c>
      <c r="D37" s="5">
        <v>1</v>
      </c>
      <c r="E37" s="25">
        <f t="shared" si="1"/>
        <v>20</v>
      </c>
      <c r="F37" s="5">
        <v>5</v>
      </c>
      <c r="G37" s="25">
        <f t="shared" si="2"/>
        <v>0.56882821387940841</v>
      </c>
    </row>
    <row r="38" spans="1:7" x14ac:dyDescent="0.25">
      <c r="A38" s="4" t="s">
        <v>54</v>
      </c>
      <c r="B38" s="5">
        <v>2</v>
      </c>
      <c r="C38" s="25">
        <f t="shared" si="0"/>
        <v>9.5238095238095237</v>
      </c>
      <c r="D38" s="5">
        <v>19</v>
      </c>
      <c r="E38" s="25">
        <f t="shared" si="1"/>
        <v>90.476190476190482</v>
      </c>
      <c r="F38" s="5">
        <v>21</v>
      </c>
      <c r="G38" s="25">
        <f t="shared" si="2"/>
        <v>2.3890784982935154</v>
      </c>
    </row>
    <row r="39" spans="1:7" x14ac:dyDescent="0.25">
      <c r="A39" s="4" t="s">
        <v>51</v>
      </c>
      <c r="B39" s="5">
        <v>1</v>
      </c>
      <c r="C39" s="25">
        <f t="shared" si="0"/>
        <v>50</v>
      </c>
      <c r="D39" s="5">
        <v>1</v>
      </c>
      <c r="E39" s="25">
        <f t="shared" si="1"/>
        <v>50</v>
      </c>
      <c r="F39" s="5">
        <v>2</v>
      </c>
      <c r="G39" s="25">
        <f t="shared" si="2"/>
        <v>0.22753128555176336</v>
      </c>
    </row>
    <row r="40" spans="1:7" x14ac:dyDescent="0.25">
      <c r="A40" s="4" t="s">
        <v>140</v>
      </c>
      <c r="B40" s="5">
        <v>65</v>
      </c>
      <c r="C40" s="25">
        <f t="shared" si="0"/>
        <v>38.235294117647058</v>
      </c>
      <c r="D40" s="5">
        <v>105</v>
      </c>
      <c r="E40" s="25">
        <f t="shared" si="1"/>
        <v>61.764705882352942</v>
      </c>
      <c r="F40" s="5">
        <v>170</v>
      </c>
      <c r="G40" s="25">
        <f t="shared" si="2"/>
        <v>19.340159271899886</v>
      </c>
    </row>
    <row r="41" spans="1:7" x14ac:dyDescent="0.25">
      <c r="A41" s="6" t="s">
        <v>2</v>
      </c>
      <c r="B41" s="7">
        <v>397</v>
      </c>
      <c r="C41" s="26">
        <f t="shared" si="0"/>
        <v>45.164960182025027</v>
      </c>
      <c r="D41" s="7">
        <v>482</v>
      </c>
      <c r="E41" s="26">
        <f t="shared" si="1"/>
        <v>54.835039817974973</v>
      </c>
      <c r="F41" s="7">
        <v>879</v>
      </c>
      <c r="G41" s="26">
        <f t="shared" si="2"/>
        <v>100</v>
      </c>
    </row>
    <row r="42" spans="1:7" x14ac:dyDescent="0.25">
      <c r="A42" s="49" t="s">
        <v>182</v>
      </c>
      <c r="B42" s="49"/>
      <c r="C42" s="49"/>
      <c r="D42" s="49"/>
      <c r="E42" s="49"/>
      <c r="F42" s="49"/>
    </row>
  </sheetData>
  <mergeCells count="26">
    <mergeCell ref="A42:F42"/>
    <mergeCell ref="I22:N22"/>
    <mergeCell ref="Q19:V19"/>
    <mergeCell ref="Y14:AD14"/>
    <mergeCell ref="Y6:Y7"/>
    <mergeCell ref="Z6:AB6"/>
    <mergeCell ref="AD6:AD7"/>
    <mergeCell ref="O6:O7"/>
    <mergeCell ref="W6:W7"/>
    <mergeCell ref="R6:U6"/>
    <mergeCell ref="AE6:AE7"/>
    <mergeCell ref="Y5:AD5"/>
    <mergeCell ref="A2:AR2"/>
    <mergeCell ref="A3:AG3"/>
    <mergeCell ref="N6:N7"/>
    <mergeCell ref="I5:N5"/>
    <mergeCell ref="Q6:Q7"/>
    <mergeCell ref="V6:V7"/>
    <mergeCell ref="Q5:V5"/>
    <mergeCell ref="A6:A7"/>
    <mergeCell ref="F6:F7"/>
    <mergeCell ref="A5:F5"/>
    <mergeCell ref="B6:E6"/>
    <mergeCell ref="G6:G7"/>
    <mergeCell ref="J6:M6"/>
    <mergeCell ref="I6:I7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MATRICULA 2020</vt:lpstr>
      <vt:lpstr>EGRESADOS 2020</vt:lpstr>
      <vt:lpstr>DOCENTES 2020</vt:lpstr>
      <vt:lpstr>INVESTIGADORES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De la Cruz</dc:creator>
  <cp:lastModifiedBy>Gilberto De la Cruz</cp:lastModifiedBy>
  <dcterms:created xsi:type="dcterms:W3CDTF">2022-10-05T16:15:28Z</dcterms:created>
  <dcterms:modified xsi:type="dcterms:W3CDTF">2022-10-17T20:06:49Z</dcterms:modified>
</cp:coreProperties>
</file>