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OS CORREGIDOS MATRICULAS-NUEVOS INGRESOS EGRESOS CORREGIDAS 2020-2021\"/>
    </mc:Choice>
  </mc:AlternateContent>
  <xr:revisionPtr revIDLastSave="0" documentId="13_ncr:1_{D3E9C197-A3C5-489C-97C1-9D75C15534E7}" xr6:coauthVersionLast="47" xr6:coauthVersionMax="47" xr10:uidLastSave="{00000000-0000-0000-0000-000000000000}"/>
  <bookViews>
    <workbookView xWindow="-120" yWindow="-120" windowWidth="20730" windowHeight="11160" activeTab="2" xr2:uid="{56E53F58-AC5A-4975-9EE2-53A11C17D84B}"/>
  </bookViews>
  <sheets>
    <sheet name="NUEVO INGRESO 2021" sheetId="12" r:id="rId1"/>
    <sheet name="MATRICULA 2021" sheetId="15" r:id="rId2"/>
    <sheet name="EGRESADOS 2021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'NUEVO INGRESO 2021'!$A$5:$G$56</definedName>
    <definedName name="aaaplis" localSheetId="1">#REF!</definedName>
    <definedName name="aaaplis" localSheetId="0">#REF!</definedName>
    <definedName name="aaaplis">#REF!</definedName>
    <definedName name="aat" localSheetId="1">#REF!</definedName>
    <definedName name="aat" localSheetId="0">#REF!</definedName>
    <definedName name="aat">#REF!</definedName>
    <definedName name="afyd" localSheetId="1">#REF!</definedName>
    <definedName name="afyd">#REF!</definedName>
    <definedName name="amunitabla" localSheetId="1">#REF!</definedName>
    <definedName name="amunitabla">#REF!</definedName>
    <definedName name="AREARDSEESCYT" localSheetId="2">[1]DATOS!#REF!</definedName>
    <definedName name="AREARDSEESCYT" localSheetId="1">[1]DATOS!#REF!</definedName>
    <definedName name="AREARDSEESCYT">[2]DATOS!#REF!</definedName>
    <definedName name="CLASIFICACION" localSheetId="2">[3]DATOS!$A$2:$A$174</definedName>
    <definedName name="CLASIFICACION" localSheetId="1">[3]DATOS!$A$2:$A$174</definedName>
    <definedName name="CLASIFICACION">[3]DATOS!$A$2:$A$174</definedName>
    <definedName name="CLAVE" localSheetId="2">#REF!</definedName>
    <definedName name="CLAVE" localSheetId="1">#REF!</definedName>
    <definedName name="CLAVE" localSheetId="0">#REF!</definedName>
    <definedName name="CLAVE">#REF!</definedName>
    <definedName name="GRADOTIT" localSheetId="1">[4]DATOS!#REF!</definedName>
    <definedName name="GRADOTIT" localSheetId="0">[2]DATOS!#REF!</definedName>
    <definedName name="GRADOTIT">[2]DATOS!#REF!</definedName>
    <definedName name="GTE" localSheetId="2">#REF!</definedName>
    <definedName name="GTE" localSheetId="1">#REF!</definedName>
    <definedName name="GTE" localSheetId="0">#REF!</definedName>
    <definedName name="GTE">#REF!</definedName>
    <definedName name="hgfvuy" localSheetId="1">#REF!</definedName>
    <definedName name="hgfvuy">#REF!</definedName>
    <definedName name="lista2" localSheetId="1">#REF!</definedName>
    <definedName name="lista2">#REF!</definedName>
    <definedName name="LTE" localSheetId="2">#REF!</definedName>
    <definedName name="LTE" localSheetId="1">#REF!</definedName>
    <definedName name="LTE">#REF!</definedName>
    <definedName name="MUNICIPIOS">[1]DATOS!$I$2:$I$156</definedName>
    <definedName name="NACIONALIDADES" localSheetId="1">[4]DATOS!#REF!</definedName>
    <definedName name="NACIONALIDADES">[2]DATOS!#REF!</definedName>
    <definedName name="PAIS" localSheetId="2">[1]DATOS!$D$2:$D$237</definedName>
    <definedName name="PAIS" localSheetId="1">[1]DATOS!$D$2:$D$237</definedName>
    <definedName name="PAIS">[2]DATOS!#REF!</definedName>
    <definedName name="PERIODOS" localSheetId="2">[1]DATOS!$F$2:$F$12</definedName>
    <definedName name="PERIODOS" localSheetId="1">[1]DATOS!$F$2:$F$12</definedName>
    <definedName name="PERIODOS">[2]DATOS!#REF!</definedName>
    <definedName name="POSTGRADO" localSheetId="2">[5]DATOS!$B$34:$B$36</definedName>
    <definedName name="POSTGRADO" localSheetId="1">[5]DATOS!$B$34:$B$36</definedName>
    <definedName name="POSTGRADO">[5]DATOS!$B$34:$B$36</definedName>
    <definedName name="sd" localSheetId="1">#REF!</definedName>
    <definedName name="sd">#REF!</definedName>
    <definedName name="sdx" localSheetId="1">#REF!</definedName>
    <definedName name="sdx">#REF!</definedName>
    <definedName name="SEXO" localSheetId="2">[1]DATOS!$E$2:$E$3</definedName>
    <definedName name="SEXO" localSheetId="1">[1]DATOS!$E$2:$E$3</definedName>
    <definedName name="SEXO">[2]DATOS!#REF!</definedName>
    <definedName name="SINO" localSheetId="2">[1]DATOS!#REF!</definedName>
    <definedName name="SINO" localSheetId="1">[1]DATOS!#REF!</definedName>
    <definedName name="SINO" localSheetId="0">[2]DATOS!#REF!</definedName>
    <definedName name="SINO">[2]DATOS!#REF!</definedName>
    <definedName name="SUBAREA" localSheetId="1">[4]DATOS!#REF!</definedName>
    <definedName name="SUBAREA">[2]DATOS!#REF!</definedName>
    <definedName name="tab">[6]Hoja2!$C$15:$D$113</definedName>
    <definedName name="tabla">[7]Hoja1!$D$8:$F$334</definedName>
    <definedName name="tabmuni" localSheetId="1">#REF!</definedName>
    <definedName name="tabmuni">#REF!</definedName>
    <definedName name="tabmuni2" localSheetId="1">#REF!</definedName>
    <definedName name="tabmuni2">#REF!</definedName>
    <definedName name="tabregion" localSheetId="1">#REF!</definedName>
    <definedName name="tabregion">#REF!</definedName>
    <definedName name="tareg" localSheetId="1">#REF!</definedName>
    <definedName name="tareg">#REF!</definedName>
    <definedName name="TIPOPROGRAMA" localSheetId="2">[1]DATOS!$H$2:$H$4</definedName>
    <definedName name="TIPOPROGRAMA" localSheetId="1">[1]DATOS!$H$2:$H$4</definedName>
    <definedName name="TIPOPROGRAMA">[2]DATOS!#REF!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0" l="1"/>
  <c r="K21" i="10"/>
  <c r="O21" i="10"/>
  <c r="M21" i="10"/>
  <c r="E55" i="12"/>
  <c r="G55" i="12" s="1"/>
  <c r="C55" i="12"/>
  <c r="G57" i="15"/>
  <c r="E57" i="15"/>
  <c r="C57" i="15"/>
  <c r="G56" i="15"/>
  <c r="E56" i="15"/>
  <c r="C56" i="15"/>
  <c r="G55" i="15"/>
  <c r="E55" i="15"/>
  <c r="C55" i="15"/>
  <c r="G54" i="15"/>
  <c r="E54" i="15"/>
  <c r="C54" i="15"/>
  <c r="G53" i="15"/>
  <c r="E53" i="15"/>
  <c r="C53" i="15"/>
  <c r="G52" i="15"/>
  <c r="E52" i="15"/>
  <c r="C52" i="15"/>
  <c r="G51" i="15"/>
  <c r="E51" i="15"/>
  <c r="C51" i="15"/>
  <c r="G50" i="15"/>
  <c r="E50" i="15"/>
  <c r="C50" i="15"/>
  <c r="G49" i="15"/>
  <c r="E49" i="15"/>
  <c r="C49" i="15"/>
  <c r="G48" i="15"/>
  <c r="E48" i="15"/>
  <c r="C48" i="15"/>
  <c r="G47" i="15"/>
  <c r="E47" i="15"/>
  <c r="C47" i="15"/>
  <c r="G46" i="15"/>
  <c r="E46" i="15"/>
  <c r="C46" i="15"/>
  <c r="G45" i="15"/>
  <c r="E45" i="15"/>
  <c r="C45" i="15"/>
  <c r="G44" i="15"/>
  <c r="E44" i="15"/>
  <c r="C44" i="15"/>
  <c r="G43" i="15"/>
  <c r="E43" i="15"/>
  <c r="C43" i="15"/>
  <c r="G42" i="15"/>
  <c r="E42" i="15"/>
  <c r="C42" i="15"/>
  <c r="G41" i="15"/>
  <c r="E41" i="15"/>
  <c r="C41" i="15"/>
  <c r="G40" i="15"/>
  <c r="E40" i="15"/>
  <c r="C40" i="15"/>
  <c r="G39" i="15"/>
  <c r="E39" i="15"/>
  <c r="C39" i="15"/>
  <c r="G38" i="15"/>
  <c r="E38" i="15"/>
  <c r="C38" i="15"/>
  <c r="G37" i="15"/>
  <c r="E37" i="15"/>
  <c r="C37" i="15"/>
  <c r="G36" i="15"/>
  <c r="E36" i="15"/>
  <c r="C36" i="15"/>
  <c r="G35" i="15"/>
  <c r="E35" i="15"/>
  <c r="C35" i="15"/>
  <c r="G34" i="15"/>
  <c r="E34" i="15"/>
  <c r="C34" i="15"/>
  <c r="G33" i="15"/>
  <c r="E33" i="15"/>
  <c r="C33" i="15"/>
  <c r="G32" i="15"/>
  <c r="E32" i="15"/>
  <c r="C32" i="15"/>
  <c r="G31" i="15"/>
  <c r="E31" i="15"/>
  <c r="C31" i="15"/>
  <c r="G30" i="15"/>
  <c r="E30" i="15"/>
  <c r="C30" i="15"/>
  <c r="G29" i="15"/>
  <c r="E29" i="15"/>
  <c r="C29" i="15"/>
  <c r="G28" i="15"/>
  <c r="E28" i="15"/>
  <c r="C28" i="15"/>
  <c r="G27" i="15"/>
  <c r="E27" i="15"/>
  <c r="C27" i="15"/>
  <c r="G26" i="15"/>
  <c r="E26" i="15"/>
  <c r="C26" i="15"/>
  <c r="G25" i="15"/>
  <c r="E25" i="15"/>
  <c r="C25" i="15"/>
  <c r="G24" i="15"/>
  <c r="E24" i="15"/>
  <c r="C24" i="15"/>
  <c r="G23" i="15"/>
  <c r="E23" i="15"/>
  <c r="C23" i="15"/>
  <c r="O22" i="15"/>
  <c r="M22" i="15"/>
  <c r="K22" i="15"/>
  <c r="G22" i="15"/>
  <c r="E22" i="15"/>
  <c r="C22" i="15"/>
  <c r="O20" i="15"/>
  <c r="M20" i="15"/>
  <c r="K20" i="15"/>
  <c r="G21" i="15"/>
  <c r="E21" i="15"/>
  <c r="C21" i="15"/>
  <c r="O19" i="15"/>
  <c r="M19" i="15"/>
  <c r="K19" i="15"/>
  <c r="G20" i="15"/>
  <c r="E20" i="15"/>
  <c r="C20" i="15"/>
  <c r="X19" i="15"/>
  <c r="V19" i="15"/>
  <c r="T19" i="15"/>
  <c r="O21" i="15"/>
  <c r="M21" i="15"/>
  <c r="K21" i="15"/>
  <c r="G19" i="15"/>
  <c r="E19" i="15"/>
  <c r="C19" i="15"/>
  <c r="X18" i="15"/>
  <c r="V18" i="15"/>
  <c r="T18" i="15"/>
  <c r="O18" i="15"/>
  <c r="M18" i="15"/>
  <c r="K18" i="15"/>
  <c r="G18" i="15"/>
  <c r="E18" i="15"/>
  <c r="C18" i="15"/>
  <c r="X17" i="15"/>
  <c r="V17" i="15"/>
  <c r="T17" i="15"/>
  <c r="O17" i="15"/>
  <c r="M17" i="15"/>
  <c r="K17" i="15"/>
  <c r="G17" i="15"/>
  <c r="E17" i="15"/>
  <c r="C17" i="15"/>
  <c r="X16" i="15"/>
  <c r="V16" i="15"/>
  <c r="T16" i="15"/>
  <c r="O16" i="15"/>
  <c r="M16" i="15"/>
  <c r="K16" i="15"/>
  <c r="G16" i="15"/>
  <c r="E16" i="15"/>
  <c r="C16" i="15"/>
  <c r="AX13" i="15"/>
  <c r="AV13" i="15"/>
  <c r="AT13" i="15"/>
  <c r="X15" i="15"/>
  <c r="V15" i="15"/>
  <c r="T15" i="15"/>
  <c r="O15" i="15"/>
  <c r="M15" i="15"/>
  <c r="K15" i="15"/>
  <c r="G15" i="15"/>
  <c r="E15" i="15"/>
  <c r="C15" i="15"/>
  <c r="X14" i="15"/>
  <c r="V14" i="15"/>
  <c r="T14" i="15"/>
  <c r="O14" i="15"/>
  <c r="M14" i="15"/>
  <c r="K14" i="15"/>
  <c r="G14" i="15"/>
  <c r="E14" i="15"/>
  <c r="C14" i="15"/>
  <c r="X13" i="15"/>
  <c r="V13" i="15"/>
  <c r="T13" i="15"/>
  <c r="O13" i="15"/>
  <c r="M13" i="15"/>
  <c r="K13" i="15"/>
  <c r="G13" i="15"/>
  <c r="E13" i="15"/>
  <c r="C13" i="15"/>
  <c r="AX12" i="15"/>
  <c r="AV12" i="15"/>
  <c r="AT12" i="15"/>
  <c r="X12" i="15"/>
  <c r="V12" i="15"/>
  <c r="T12" i="15"/>
  <c r="O12" i="15"/>
  <c r="M12" i="15"/>
  <c r="K12" i="15"/>
  <c r="G12" i="15"/>
  <c r="E12" i="15"/>
  <c r="C12" i="15"/>
  <c r="AX11" i="15"/>
  <c r="AV11" i="15"/>
  <c r="AT11" i="15"/>
  <c r="AP11" i="15"/>
  <c r="AN11" i="15"/>
  <c r="AL11" i="15"/>
  <c r="X11" i="15"/>
  <c r="V11" i="15"/>
  <c r="T11" i="15"/>
  <c r="O11" i="15"/>
  <c r="M11" i="15"/>
  <c r="K11" i="15"/>
  <c r="G11" i="15"/>
  <c r="E11" i="15"/>
  <c r="C11" i="15"/>
  <c r="AX10" i="15"/>
  <c r="AV10" i="15"/>
  <c r="AT10" i="15"/>
  <c r="AP10" i="15"/>
  <c r="AN10" i="15"/>
  <c r="AL10" i="15"/>
  <c r="AG10" i="15"/>
  <c r="AE10" i="15"/>
  <c r="AC10" i="15"/>
  <c r="X10" i="15"/>
  <c r="V10" i="15"/>
  <c r="T10" i="15"/>
  <c r="O10" i="15"/>
  <c r="M10" i="15"/>
  <c r="K10" i="15"/>
  <c r="G10" i="15"/>
  <c r="E10" i="15"/>
  <c r="C10" i="15"/>
  <c r="AX9" i="15"/>
  <c r="AV9" i="15"/>
  <c r="AT9" i="15"/>
  <c r="AP9" i="15"/>
  <c r="AN9" i="15"/>
  <c r="AL9" i="15"/>
  <c r="AG9" i="15"/>
  <c r="AE9" i="15"/>
  <c r="AC9" i="15"/>
  <c r="X9" i="15"/>
  <c r="V9" i="15"/>
  <c r="T9" i="15"/>
  <c r="O9" i="15"/>
  <c r="M9" i="15"/>
  <c r="K9" i="15"/>
  <c r="G9" i="15"/>
  <c r="E9" i="15"/>
  <c r="C9" i="15"/>
  <c r="AX8" i="15"/>
  <c r="AV8" i="15"/>
  <c r="AT8" i="15"/>
  <c r="AP8" i="15"/>
  <c r="AN8" i="15"/>
  <c r="AL8" i="15"/>
  <c r="AG8" i="15"/>
  <c r="AE8" i="15"/>
  <c r="AC8" i="15"/>
  <c r="X8" i="15"/>
  <c r="V8" i="15"/>
  <c r="T8" i="15"/>
  <c r="O8" i="15"/>
  <c r="M8" i="15"/>
  <c r="K8" i="15"/>
  <c r="G8" i="15"/>
  <c r="E8" i="15"/>
  <c r="C8" i="15"/>
  <c r="L21" i="10" l="1"/>
  <c r="AE9" i="12"/>
  <c r="AE11" i="12"/>
  <c r="AE10" i="12"/>
  <c r="AE8" i="12"/>
  <c r="AC9" i="12"/>
  <c r="AC11" i="12"/>
  <c r="AC10" i="12"/>
  <c r="AC8" i="12"/>
  <c r="AA9" i="12"/>
  <c r="AA11" i="12"/>
  <c r="AA10" i="12"/>
  <c r="AA8" i="12"/>
  <c r="AC12" i="12"/>
  <c r="AA12" i="12"/>
  <c r="U18" i="12"/>
  <c r="S18" i="12"/>
  <c r="W9" i="12"/>
  <c r="W10" i="12"/>
  <c r="W11" i="12"/>
  <c r="W12" i="12"/>
  <c r="W13" i="12"/>
  <c r="W14" i="12"/>
  <c r="W15" i="12"/>
  <c r="W16" i="12"/>
  <c r="W17" i="12"/>
  <c r="W8" i="12"/>
  <c r="U9" i="12"/>
  <c r="U10" i="12"/>
  <c r="U11" i="12"/>
  <c r="U12" i="12"/>
  <c r="U13" i="12"/>
  <c r="U14" i="12"/>
  <c r="U15" i="12"/>
  <c r="U16" i="12"/>
  <c r="U17" i="12"/>
  <c r="U8" i="12"/>
  <c r="S9" i="12"/>
  <c r="S10" i="12"/>
  <c r="S11" i="12"/>
  <c r="S12" i="12"/>
  <c r="S13" i="12"/>
  <c r="S14" i="12"/>
  <c r="S15" i="12"/>
  <c r="S16" i="12"/>
  <c r="S17" i="12"/>
  <c r="S8" i="12"/>
  <c r="M22" i="12"/>
  <c r="K22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8" i="12"/>
  <c r="BF12" i="10"/>
  <c r="BF9" i="10"/>
  <c r="BF10" i="10"/>
  <c r="BF11" i="10"/>
  <c r="BF8" i="10"/>
  <c r="BD12" i="10"/>
  <c r="BD9" i="10"/>
  <c r="BD10" i="10"/>
  <c r="BD11" i="10"/>
  <c r="BD8" i="10"/>
  <c r="BB12" i="10"/>
  <c r="BB9" i="10"/>
  <c r="BB10" i="10"/>
  <c r="BB11" i="10"/>
  <c r="BB8" i="10"/>
  <c r="AX13" i="10"/>
  <c r="AX9" i="10"/>
  <c r="AX10" i="10"/>
  <c r="AX11" i="10"/>
  <c r="AX12" i="10"/>
  <c r="AX8" i="10"/>
  <c r="AV13" i="10"/>
  <c r="AV9" i="10"/>
  <c r="AV10" i="10"/>
  <c r="AV11" i="10"/>
  <c r="AV12" i="10"/>
  <c r="AV8" i="10"/>
  <c r="AT13" i="10"/>
  <c r="AT9" i="10"/>
  <c r="AT10" i="10"/>
  <c r="AT11" i="10"/>
  <c r="AT12" i="10"/>
  <c r="AT8" i="10"/>
  <c r="AP18" i="10"/>
  <c r="AP9" i="10"/>
  <c r="AP10" i="10"/>
  <c r="AP11" i="10"/>
  <c r="AP12" i="10"/>
  <c r="AP13" i="10"/>
  <c r="AP14" i="10"/>
  <c r="AP15" i="10"/>
  <c r="AP16" i="10"/>
  <c r="AP17" i="10"/>
  <c r="AP8" i="10"/>
  <c r="AN18" i="10"/>
  <c r="AN9" i="10"/>
  <c r="AN10" i="10"/>
  <c r="AN11" i="10"/>
  <c r="AN12" i="10"/>
  <c r="AN13" i="10"/>
  <c r="AN14" i="10"/>
  <c r="AN15" i="10"/>
  <c r="AN16" i="10"/>
  <c r="AN17" i="10"/>
  <c r="AN8" i="10"/>
  <c r="AL18" i="10"/>
  <c r="AL9" i="10"/>
  <c r="AL10" i="10"/>
  <c r="AL11" i="10"/>
  <c r="AL12" i="10"/>
  <c r="AL13" i="10"/>
  <c r="AL14" i="10"/>
  <c r="AL15" i="10"/>
  <c r="AL16" i="10"/>
  <c r="AL17" i="10"/>
  <c r="AL8" i="10"/>
  <c r="AH10" i="10"/>
  <c r="AH9" i="10"/>
  <c r="AH8" i="10"/>
  <c r="AF10" i="10"/>
  <c r="AF9" i="10"/>
  <c r="AF8" i="10"/>
  <c r="AD10" i="10"/>
  <c r="AD9" i="10"/>
  <c r="AD8" i="10"/>
  <c r="V11" i="10"/>
  <c r="X11" i="10"/>
  <c r="Z11" i="10"/>
  <c r="Z9" i="10"/>
  <c r="Z10" i="10"/>
  <c r="Z8" i="10"/>
  <c r="X9" i="10"/>
  <c r="X10" i="10"/>
  <c r="X8" i="10"/>
  <c r="V9" i="10"/>
  <c r="V10" i="10"/>
  <c r="V8" i="10"/>
  <c r="P10" i="10"/>
  <c r="P11" i="10"/>
  <c r="P17" i="10"/>
  <c r="P18" i="10"/>
  <c r="P20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8" i="10"/>
  <c r="G50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8" i="10"/>
  <c r="E50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8" i="10"/>
  <c r="C8" i="10"/>
  <c r="C50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P16" i="10" l="1"/>
  <c r="P19" i="10"/>
  <c r="P14" i="10"/>
  <c r="P15" i="10"/>
  <c r="P9" i="10"/>
  <c r="P13" i="10"/>
  <c r="P12" i="10"/>
  <c r="N21" i="10"/>
  <c r="AE12" i="12"/>
  <c r="O22" i="12"/>
  <c r="W18" i="12"/>
  <c r="P21" i="10" l="1"/>
</calcChain>
</file>

<file path=xl/sharedStrings.xml><?xml version="1.0" encoding="utf-8"?>
<sst xmlns="http://schemas.openxmlformats.org/spreadsheetml/2006/main" count="432" uniqueCount="142">
  <si>
    <t>AREA DE CONOCIMIENTO</t>
  </si>
  <si>
    <t>SEXO</t>
  </si>
  <si>
    <t>TOTAL</t>
  </si>
  <si>
    <t>FEMENINO</t>
  </si>
  <si>
    <t>MASCULINO</t>
  </si>
  <si>
    <t>ARTES</t>
  </si>
  <si>
    <t>CIENCIAS</t>
  </si>
  <si>
    <t>CIENCIAS JURÍDICAS Y POLÍTICAS</t>
  </si>
  <si>
    <t>EDUCACIÓN</t>
  </si>
  <si>
    <t>HUMANIDADES</t>
  </si>
  <si>
    <t>MILITAR</t>
  </si>
  <si>
    <t>NEGOCIOS</t>
  </si>
  <si>
    <t>SALUD</t>
  </si>
  <si>
    <t>INSTITUCIÓN DE EDUCACIÓN SUPERIOR</t>
  </si>
  <si>
    <t>BARNA BUSINESS SCHOOL (BARNA)</t>
  </si>
  <si>
    <t>CENTRO DE ESTUDIOS FINANCIEROS (CEF)</t>
  </si>
  <si>
    <t>ESCUELA NACIONAL DE LA JUDICATURA (ENJ)</t>
  </si>
  <si>
    <t>INSTITUTO DE EDUCACIÓN SUPERIOR EN FORMACION DIPLOMÁTICA Y CONSULAR (INESDYC)</t>
  </si>
  <si>
    <t>INSTITUTO ESPECIALIDAZADO DE ESTUDIOS SUPERIORES LOYOLA (IEESL)</t>
  </si>
  <si>
    <t>INSTITUTO ESPECIALIZADO DE ESTUDIOS SUPERIORES POLICIA NACIONAL (IPE)</t>
  </si>
  <si>
    <t>INSTITUTO GLOBAL DE ALTOS ESTUDIOS EN CIENCIAS SOCIALES (IGLOBAL)</t>
  </si>
  <si>
    <t>INSTITUTO NACIONAL DE CIENCIAS EXACTAS (INCE)</t>
  </si>
  <si>
    <t>INSTITUTO SUPERIOR DE ESTUDIOS EDUCATIVOS PEDRO POVEDA (ISESP)</t>
  </si>
  <si>
    <t>INSTITUTO SUPERIOR PARA LA DEFENSA (INSUDE)</t>
  </si>
  <si>
    <t>INSTITUTO TÉCNICO DE ESTUDIOS SUPERIORES EN MEDIO AMBIENTE Y RECURSOS NATURALES (ITESMARENA)</t>
  </si>
  <si>
    <t>INSTITUTO TÉCNICO SUPERIOR OSCUS SAN VALERO (ITSOSV)</t>
  </si>
  <si>
    <t>INSTITUTO TECNOLÓGICO DE LAS AMÉRICAS (ITLA)</t>
  </si>
  <si>
    <t>INSTITUTO TECNOLOGICO DE SANTO DOMINGO (INTEC)</t>
  </si>
  <si>
    <t>UNIVERSIDAD ADVENTISTA DOMINICANA (UNAD)</t>
  </si>
  <si>
    <t>UNIVERSIDAD AGROFORESTAL FERNANDO ARTURO DE MERIÑO (UAFAM)</t>
  </si>
  <si>
    <t>UNIVERSIDAD APEC (UNAPEC)</t>
  </si>
  <si>
    <t>UNIVERSIDAD AUTÓNOMA DE SANTO DOMINGO (UASD)</t>
  </si>
  <si>
    <t>UNIVERSIDAD CATÓLICA DEL ESTE (UCADE)</t>
  </si>
  <si>
    <t>UNIVERSIDAD CATÓLICA NORDESTANA (UCNE)</t>
  </si>
  <si>
    <t>UNIVERSIDAD CENTRAL DEL ESTE (UCE)</t>
  </si>
  <si>
    <t>UNIVERSIDAD DE LA TERCERA EDAD (UTE)</t>
  </si>
  <si>
    <t>UNIVERSIDAD DEL CARIBE (UNICARIBE)</t>
  </si>
  <si>
    <t>UNIVERSIDAD EUGENIO MARÍA DE HOSTOS (UNIREMHOS)</t>
  </si>
  <si>
    <t>UNIVERSIDAD EXPERIMENTAL FELIX ADAM (UNEFA)</t>
  </si>
  <si>
    <t>UNIVERSIDAD IBEROAMERICANA (UNIBE)</t>
  </si>
  <si>
    <t>UNIVERSIDAD ISA (UNISA)</t>
  </si>
  <si>
    <t>UNIVERSIDAD NACIONAL EVANGÉLICA (UNEV)</t>
  </si>
  <si>
    <t>UNIVERSIDAD NACIONAL PEDRO HENRIQUEZ UREÑA (UNPHU)</t>
  </si>
  <si>
    <t>UNIVERSIDAD NACIONAL TECNOLÓGICA (UNNATEC)</t>
  </si>
  <si>
    <t>UNIVERSIDAD TECNOLÓGICA DEL CIBAO ORIENTAL (UTECO)</t>
  </si>
  <si>
    <t>UNIVERSIDAD TECNOLÓGICA DEL SUR (UTESUR)</t>
  </si>
  <si>
    <t>Total general</t>
  </si>
  <si>
    <t>UNIVERSIDAD CATÓLICA DEL CIBAO ORIENTAL (UCATECI)</t>
  </si>
  <si>
    <t xml:space="preserve">TOTAL </t>
  </si>
  <si>
    <t>CATEGORIA DE LA INSTITUCION</t>
  </si>
  <si>
    <t>PRIVADO</t>
  </si>
  <si>
    <t>PÚBLICO</t>
  </si>
  <si>
    <t>SECTOR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</si>
  <si>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</si>
  <si>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</si>
  <si>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</si>
  <si>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</si>
  <si>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</si>
  <si>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</si>
  <si>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</si>
  <si>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</si>
  <si>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</si>
  <si>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RANGO DE EDAD</t>
  </si>
  <si>
    <t>NIVEL</t>
  </si>
  <si>
    <t>MODALIDAD</t>
  </si>
  <si>
    <t>UNIVERSIDAD CATÓLICA  SANTO DOMINGO (UCSD)</t>
  </si>
  <si>
    <t>UNIVERSIDAD PSICOLOGIA INDUSTRIAL DOMINICANA(UPID)</t>
  </si>
  <si>
    <t>UNIVERSIDADES</t>
  </si>
  <si>
    <t>INSTITUTOS ESPECIALIZADOS DE ESTUDIOS SUPERIORES</t>
  </si>
  <si>
    <t>61 y más</t>
  </si>
  <si>
    <t>ACADEMIA SUPERIOR DE CIENCIAS AERONÁUTICAS (ASCA)</t>
  </si>
  <si>
    <t>ESCUELA NACIONAL DEL MINISTERIO PÚBLICO (ENMP)</t>
  </si>
  <si>
    <t>INSTITUTO SUPERIOR DE ESTUDIOS ESPECIALIZADOS EN CIENCIAS SOCIALES Y HUMANIDADES LHB (ISEECSH-LHB)</t>
  </si>
  <si>
    <t>INSTITUTO SUPERIOR DE FORMACIÓN DOCENTE SALOMÉ UREÑA (ISFODOSU)</t>
  </si>
  <si>
    <t>INSTITUTO SUPERIOR PEDRO FRANCISCO BONÓ (INSUBONO)</t>
  </si>
  <si>
    <t>INSTITUTO TÉCNICO SUPERIOR COMUNITARIO (ITSC)</t>
  </si>
  <si>
    <t>INSTITUTO TÉCNICO SUPERIOR MERCY JÁCQUEZ (ITESUMJ)</t>
  </si>
  <si>
    <t>PONTIFICIA UNIVERSIDAD CATÓLICA MADRE Y MAESTRA (PUCMM)</t>
  </si>
  <si>
    <t>UNIVERSIDAD CATÓLICA DEL CIBAO ORIENTAL (UCATECI )</t>
  </si>
  <si>
    <t>UNIVERSIDAD CATÓLICA TECNOLÓGICA DE BARAHONA (UCATEBA)</t>
  </si>
  <si>
    <t>UNIVERSIDAD DOMINICO AMERICANO (UNICDA)</t>
  </si>
  <si>
    <t>UNIVERSIDAD FEDERICO HENRÍQUEZ Y CARVAJAL (UFHEC)</t>
  </si>
  <si>
    <t>UNIVERSIDAD ODONTOLÓGICA DOMINICANA (UOD)</t>
  </si>
  <si>
    <t>UNIVERSIDAD PSICOLOGíA INDUSTRIAL DOMINICANA (UPID)</t>
  </si>
  <si>
    <t>UNIVERSIDAD TECNOLÓGICA DE SANTIAGO (UTESA)</t>
  </si>
  <si>
    <t>INSTITUTOS TECNICOS  DE ESTUDIOS SUPERIORES</t>
  </si>
  <si>
    <t>DATOS DE ESTUDIANTES EGRESADOS DE EDUCACIÓN SUPERIOR CORRESPONDIENTES AL AÑO 2021</t>
  </si>
  <si>
    <t>PRESENCIAL</t>
  </si>
  <si>
    <t>SEMIPRESENCIAL</t>
  </si>
  <si>
    <t>VIRTUAL</t>
  </si>
  <si>
    <t>UNIVERSIDAD DOMINICANA ORGANIZACIÓN Y MÉTODO (O&amp;M)</t>
  </si>
  <si>
    <t>NO ESPECIFICADA</t>
  </si>
  <si>
    <t>%</t>
  </si>
  <si>
    <t>SIN IDENTIFICAR</t>
  </si>
  <si>
    <t xml:space="preserve">INSTITUTO TÉCNICOS  DE ESTUDIOS SUPERIORES </t>
  </si>
  <si>
    <t>UNIVERSIDAD ABIERTA PARA ADULTOS (UAPA)</t>
  </si>
  <si>
    <t>TABLA 1. NUEVOS INGRESOS EN EDUCACIÓN SUPERIOR POR SEXO, SEGÚN INSTITUCIÓN DE EDUCACIÓN SUPERIOR, AÑO 2021</t>
  </si>
  <si>
    <t>TABLA 3. NUEVOS INGRESOS  EN EDUCACIÓN SUPERIOR POR SEXO, SEGÚN RANGO DE EDAD, AÑO 2021</t>
  </si>
  <si>
    <t>DATOS DE NUEVOS INGRESOS EN EDUCACIÓN SUPERIOR CORRESPONDIENTES AL AÑO 2021</t>
  </si>
  <si>
    <t>TABLA 11. ESTUDIANTES EGRESADOS DE EDUCACIÓN SUPERIOR POR SEXO, SEGÚN INSTITUCIÓN, AÑO 2021</t>
  </si>
  <si>
    <t>TABLA 12.  EGRESADOS DE EDUCACIÓN SUPERIOR POR SEXO, SEGÚN ÁREA DE CONOCIMIENTO, AÑO 2021</t>
  </si>
  <si>
    <t>TABLA 13. EGRESADOS DE EDUCACIÓN SUPERIOR POR SEXO, SEGÚN CATEGORIA DE LA INSTITUCION, AÑO 2021</t>
  </si>
  <si>
    <t>TABLA 14. EGRESADOS DE EDUCACIÓN SUPERIOR POR SEXO, SEGÚN SECTOR, AÑO 2021</t>
  </si>
  <si>
    <t>TABLA 15. EGRESADOS DE EDUCACIÓN SUPERIOR POR SEXO, SEGÚN RANGO DE EDAD, AÑO 2021</t>
  </si>
  <si>
    <t>TABLA 16. EGRESADOS DE EDUCACIÓN SUPERIOR POR SEXO, SEGÚN NIVEL, AÑO 2021</t>
  </si>
  <si>
    <t>TABLA 17. EGRESADOS DE EDUCACIÓN SUPERIOR POR SEXO, SEGÚN MODALIDAD, AÑO 2021</t>
  </si>
  <si>
    <t>*Cifras preliminares sujetas a rectificación.</t>
  </si>
  <si>
    <t>DATOS DE ESTUDIANTES MATRICULADOS EN EDUCACIÓN SUPERIOR CORRESPONDIENTES AL AÑO 2021</t>
  </si>
  <si>
    <t>TABLA 5. MATRÍCULA DE EDUCACIÓN SUPERIOR POR SEXO, SEGÚN INSTITUCIÓN DE EDUCACIÓN SUPERIOR, AÑO 2021</t>
  </si>
  <si>
    <t>TABLA 6.  MATRÍCULA DE EDUCACIÓN SUPERIOR POR SEXO, SEGÚN ÁREA DE CONOCIMIENTO, AÑO 2021</t>
  </si>
  <si>
    <t>TABLA 7. MATRÍCULA DE EDUCACIÓN SUPERIOR POR SEXO, SEGÚN RANGO DE EDAD, AÑO 2021</t>
  </si>
  <si>
    <t>TABLA 8. MATRÍCULA DE EDUCACIÓN SUPERIOR POR SEXO, SEGÚN SECTOR, AÑO 2021</t>
  </si>
  <si>
    <t>TABLA 9. MATRÍCULA DE EDUCACIÓN SUPERIOR POR SEXO, SEGÚN CATEGORIA DE LA INSTITUCION, AÑO 2021</t>
  </si>
  <si>
    <t>TABLA 10. MATRÍCULA DE EDUCACIÓN SUPERIOR POR SEXO, SEGÚN NIVEL, AÑO 2021</t>
  </si>
  <si>
    <t>15 y menos</t>
  </si>
  <si>
    <t>GRADO</t>
  </si>
  <si>
    <t xml:space="preserve">INSTITUTO DE EDUCACIÓN SUPERIOR EN FORMACION DIPLOMÁTICA Y CONSULAR (INESDYC) </t>
  </si>
  <si>
    <t xml:space="preserve">INSTITUTO ESPECIALIDAZADO DE ESTUDIOS SUPERIORES LOYOLA (IEESL) </t>
  </si>
  <si>
    <t>TÉCNICO SUPERIOR</t>
  </si>
  <si>
    <t>INSTITUTO SUPERIOR DE ESTUDIOS ESPECIALIZADOS EN CIENCIAS SOCIALES Y HUMANIDADES (LHB)</t>
  </si>
  <si>
    <t>INSTITUTO SUPERIOR DE FORMACIÓN DOCENTE SALOMÉ UREÑA (IFODOSU)</t>
  </si>
  <si>
    <t>UNIVERSIDAD DOMINICANA OYM (OYM)</t>
  </si>
  <si>
    <t>ESPECIALIDAD</t>
  </si>
  <si>
    <t>DOCTORADO</t>
  </si>
  <si>
    <t>MAESTRÍA</t>
  </si>
  <si>
    <t>INTERNACIONAL</t>
  </si>
  <si>
    <t>SIN ESPECIFICAR</t>
  </si>
  <si>
    <t>TABLA 2.  NUEVOS INGRESOS  EN EDUCACIÓN SUPERIOR POR SEXO, SEGÚN ÁREA DE CONOCIMIENTO, AÑO 2021</t>
  </si>
  <si>
    <t>TABLA 4. NUEVOS INGRESOS  EN EDUCACIÓN SUPERIOR POR SEXO, SEGÚN MODALIDAD, AÑO 2021</t>
  </si>
  <si>
    <t>CIENCIAS ECONÓMICAS Y SOCIALES</t>
  </si>
  <si>
    <t>CIENCIAS AGROPECUARIAS Y VETERINARIA</t>
  </si>
  <si>
    <t>INGENIERÍA Y ARQUITECTURA</t>
  </si>
  <si>
    <t>TECNOLOGÍAS DE LA INFORMACIÓN Y LA COMUNICACIÓN</t>
  </si>
  <si>
    <t>*NOTA: Incluye a los estudiantes de nuevo ingresos de  los diferentes niveles: técnico superior, grado y postgrado.</t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</si>
  <si>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Departamento de Estadisticas, MESCYT. Elaborado a partir de las plantillas de Nuevos Ingresos, reportadas por las IES, año 2021.</t>
    </r>
  </si>
  <si>
    <r>
      <t xml:space="preserve">Fuente: </t>
    </r>
    <r>
      <rPr>
        <sz val="10"/>
        <color theme="1"/>
        <rFont val="Times New Roman"/>
        <family val="1"/>
      </rPr>
      <t>Departamento de Estadisticas, MESCYT. Elaborado a partir de las plantillas de Nuevos Ingresos, reportadas por las IES, año 2021.</t>
    </r>
  </si>
  <si>
    <r>
      <rPr>
        <b/>
        <sz val="10"/>
        <color theme="1"/>
        <rFont val="Times New Roman"/>
        <family val="1"/>
      </rPr>
      <t xml:space="preserve">Fuente: </t>
    </r>
    <r>
      <rPr>
        <sz val="10"/>
        <color theme="1"/>
        <rFont val="Times New Roman"/>
        <family val="1"/>
      </rPr>
      <t>Departamento de Estadisticas, MESCYT. Elaborado a partir de las plantillas de Nuevos Ingresos, reportadas por las IES, año 2021.</t>
    </r>
  </si>
  <si>
    <r>
      <rPr>
        <b/>
        <sz val="10"/>
        <color theme="1"/>
        <rFont val="Times New Roman"/>
        <family val="1"/>
      </rPr>
      <t xml:space="preserve">Fuente: </t>
    </r>
    <r>
      <rPr>
        <sz val="10"/>
        <color theme="1"/>
        <rFont val="Times New Roman"/>
        <family val="1"/>
      </rPr>
      <t>Departamento de Estadisticas, MESCYT. Elaborado a partir de las plantillas de Matriculados, reportadas por las IES, año 2021.</t>
    </r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</si>
  <si>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Fuente: Departamento de Estadisticas, MESCYT. Elaborado a partir de las plantillas de Matriculados, reportadas por las IES, año 2021.</t>
    </r>
  </si>
  <si>
    <r>
      <rPr>
        <b/>
        <sz val="10"/>
        <color theme="1"/>
        <rFont val="Times New Roman"/>
        <family val="1"/>
      </rPr>
      <t xml:space="preserve">Fuente: </t>
    </r>
    <r>
      <rPr>
        <sz val="10"/>
        <color theme="1"/>
        <rFont val="Times New Roman"/>
        <family val="1"/>
      </rPr>
      <t>Departamento de Estadisticas, MESCYT. Elaborado apartir de las plantillas de Egresados, reportadas por las IES, año 2021.</t>
    </r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</si>
  <si>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Fuente: Departamento de Estadisticas, MESCYT. Elaborado apartir de las plantillas de Egresados, reportadas por las IES, año 2021.</t>
    </r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</si>
  <si>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Departamento de Estadisticas, MESCYT. Elaborado apartir de las plantillas de Egresados, reportadas por las IES, año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</si>
</sst>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2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0" fillId="5" borderId="0" xfId="0" applyFill="1"/>
    <xf numFmtId="0" fontId="2" fillId="5" borderId="0" xfId="0" applyFont="1" applyFill="1" applyAlignment="1">
      <alignment horizontal="left"/>
    </xf>
    <xf numFmtId="0" fontId="3" fillId="4" borderId="0" xfId="1" applyFont="1" applyFill="1" applyAlignment="1">
      <alignment horizontal="left" vertical="center" wrapText="1"/>
    </xf>
    <xf numFmtId="0" fontId="3" fillId="6" borderId="1" xfId="1" applyFont="1" applyFill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4" fillId="0" borderId="0" xfId="1" applyFont="1" applyAlignment="1">
      <alignment horizontal="left" wrapText="1"/>
    </xf>
    <xf numFmtId="3" fontId="3" fillId="3" borderId="0" xfId="0" applyNumberFormat="1" applyFont="1" applyFill="1" applyAlignment="1">
      <alignment horizontal="center"/>
    </xf>
    <xf numFmtId="0" fontId="6" fillId="0" borderId="0" xfId="0" applyFont="1"/>
    <xf numFmtId="0" fontId="3" fillId="6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/>
    <xf numFmtId="0" fontId="5" fillId="5" borderId="0" xfId="0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4" fillId="5" borderId="0" xfId="0" applyFont="1" applyFill="1"/>
    <xf numFmtId="0" fontId="3" fillId="6" borderId="0" xfId="1" applyFont="1" applyFill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3" fillId="4" borderId="0" xfId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2" applyNumberFormat="1" applyFont="1" applyAlignment="1">
      <alignment horizontal="center" vertical="top" wrapText="1"/>
    </xf>
    <xf numFmtId="2" fontId="4" fillId="0" borderId="0" xfId="2" applyNumberFormat="1" applyFont="1" applyAlignment="1">
      <alignment horizontal="center" vertical="top" wrapText="1"/>
    </xf>
    <xf numFmtId="0" fontId="4" fillId="5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left"/>
    </xf>
    <xf numFmtId="165" fontId="9" fillId="3" borderId="2" xfId="0" applyNumberFormat="1" applyFont="1" applyFill="1" applyBorder="1"/>
    <xf numFmtId="164" fontId="9" fillId="3" borderId="2" xfId="0" applyNumberFormat="1" applyFont="1" applyFill="1" applyBorder="1"/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4" fontId="3" fillId="3" borderId="0" xfId="0" applyNumberFormat="1" applyFont="1" applyFill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4" fontId="3" fillId="4" borderId="0" xfId="0" applyNumberFormat="1" applyFont="1" applyFill="1" applyAlignment="1">
      <alignment horizontal="center"/>
    </xf>
    <xf numFmtId="0" fontId="5" fillId="0" borderId="0" xfId="1" applyFont="1"/>
    <xf numFmtId="0" fontId="4" fillId="0" borderId="0" xfId="1" applyFont="1"/>
    <xf numFmtId="0" fontId="4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7" fillId="7" borderId="0" xfId="0" applyFont="1" applyFill="1" applyAlignment="1">
      <alignment horizontal="left" vertical="center"/>
    </xf>
    <xf numFmtId="0" fontId="3" fillId="6" borderId="0" xfId="1" applyFont="1" applyFill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1" applyFont="1" applyFill="1" applyAlignment="1">
      <alignment horizontal="left" vertical="center"/>
    </xf>
    <xf numFmtId="0" fontId="3" fillId="6" borderId="1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3" fillId="4" borderId="0" xfId="1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5" borderId="0" xfId="0" applyFont="1" applyFill="1" applyAlignment="1">
      <alignment horizontal="left"/>
    </xf>
    <xf numFmtId="0" fontId="4" fillId="0" borderId="0" xfId="1" applyFont="1" applyAlignment="1">
      <alignment horizontal="left" wrapText="1"/>
    </xf>
    <xf numFmtId="0" fontId="5" fillId="5" borderId="0" xfId="0" applyFont="1" applyFill="1" applyAlignment="1">
      <alignment horizontal="left"/>
    </xf>
    <xf numFmtId="0" fontId="5" fillId="7" borderId="0" xfId="0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6" borderId="0" xfId="1" applyFont="1" applyFill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4" borderId="0" xfId="1" applyFont="1" applyFill="1" applyAlignment="1">
      <alignment horizontal="center" vertical="center"/>
    </xf>
  </cellXfs>
  <cellStyles count="3">
    <cellStyle name="Millares 2" xfId="2" xr:uid="{D9320020-1368-45F0-92E4-BC58D1E5E0D5}"/>
    <cellStyle name="Normal" xfId="0" builtinId="0"/>
    <cellStyle name="Normal 2" xfId="1" xr:uid="{A174AE43-E7E7-40E4-AAC1-33C78A3B3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874178-54AB-4F0E-BE57-EDD19B13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7620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2</xdr:row>
      <xdr:rowOff>285750</xdr:rowOff>
    </xdr:from>
    <xdr:to>
      <xdr:col>8</xdr:col>
      <xdr:colOff>142875</xdr:colOff>
      <xdr:row>3</xdr:row>
      <xdr:rowOff>419101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2D5BFBAB-6357-40F0-B2D5-3BCF71C609E9}"/>
            </a:ext>
          </a:extLst>
        </xdr:cNvPr>
        <xdr:cNvSpPr/>
      </xdr:nvSpPr>
      <xdr:spPr>
        <a:xfrm>
          <a:off x="8753475" y="14382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114300</xdr:colOff>
      <xdr:row>2</xdr:row>
      <xdr:rowOff>285750</xdr:rowOff>
    </xdr:from>
    <xdr:to>
      <xdr:col>16</xdr:col>
      <xdr:colOff>228600</xdr:colOff>
      <xdr:row>3</xdr:row>
      <xdr:rowOff>419101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B1BF42CF-BC99-4392-BC0A-A53AC316FB6D}"/>
            </a:ext>
          </a:extLst>
        </xdr:cNvPr>
        <xdr:cNvSpPr/>
      </xdr:nvSpPr>
      <xdr:spPr>
        <a:xfrm>
          <a:off x="15478125" y="14382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0</xdr:colOff>
      <xdr:row>3</xdr:row>
      <xdr:rowOff>1</xdr:rowOff>
    </xdr:from>
    <xdr:to>
      <xdr:col>24</xdr:col>
      <xdr:colOff>428625</xdr:colOff>
      <xdr:row>3</xdr:row>
      <xdr:rowOff>457201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E2A1D7AD-C680-47B2-B8B9-E730AC0C1DB3}"/>
            </a:ext>
          </a:extLst>
        </xdr:cNvPr>
        <xdr:cNvSpPr/>
      </xdr:nvSpPr>
      <xdr:spPr>
        <a:xfrm>
          <a:off x="21621750" y="1476376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0</xdr:col>
      <xdr:colOff>4191000</xdr:colOff>
      <xdr:row>0</xdr:row>
      <xdr:rowOff>825500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105C44-0F3C-4447-8DC5-42EB4EF6C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4191000" cy="762000"/>
        </a:xfrm>
        <a:prstGeom prst="rect">
          <a:avLst/>
        </a:prstGeom>
      </xdr:spPr>
    </xdr:pic>
    <xdr:clientData/>
  </xdr:twoCellAnchor>
  <xdr:twoCellAnchor>
    <xdr:from>
      <xdr:col>6</xdr:col>
      <xdr:colOff>509477</xdr:colOff>
      <xdr:row>3</xdr:row>
      <xdr:rowOff>166134</xdr:rowOff>
    </xdr:from>
    <xdr:to>
      <xdr:col>8</xdr:col>
      <xdr:colOff>293503</xdr:colOff>
      <xdr:row>3</xdr:row>
      <xdr:rowOff>623334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6E135658-DB74-4E5B-A9DC-DA2DEC1CB6C2}"/>
            </a:ext>
          </a:extLst>
        </xdr:cNvPr>
        <xdr:cNvSpPr/>
      </xdr:nvSpPr>
      <xdr:spPr>
        <a:xfrm>
          <a:off x="9901127" y="1871109"/>
          <a:ext cx="1193726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199360</xdr:colOff>
      <xdr:row>3</xdr:row>
      <xdr:rowOff>199360</xdr:rowOff>
    </xdr:from>
    <xdr:to>
      <xdr:col>16</xdr:col>
      <xdr:colOff>625770</xdr:colOff>
      <xdr:row>3</xdr:row>
      <xdr:rowOff>656560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B31043A9-580E-483C-9680-E9ACC99FB192}"/>
            </a:ext>
          </a:extLst>
        </xdr:cNvPr>
        <xdr:cNvSpPr/>
      </xdr:nvSpPr>
      <xdr:spPr>
        <a:xfrm>
          <a:off x="18906460" y="1904335"/>
          <a:ext cx="1188410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254738</xdr:colOff>
      <xdr:row>3</xdr:row>
      <xdr:rowOff>166133</xdr:rowOff>
    </xdr:from>
    <xdr:to>
      <xdr:col>25</xdr:col>
      <xdr:colOff>681148</xdr:colOff>
      <xdr:row>3</xdr:row>
      <xdr:rowOff>623333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CEA8832D-06D1-4B8E-8BCE-63A01AA8CAA0}"/>
            </a:ext>
          </a:extLst>
        </xdr:cNvPr>
        <xdr:cNvSpPr/>
      </xdr:nvSpPr>
      <xdr:spPr>
        <a:xfrm>
          <a:off x="25372163" y="1871108"/>
          <a:ext cx="1188410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210436</xdr:colOff>
      <xdr:row>3</xdr:row>
      <xdr:rowOff>155058</xdr:rowOff>
    </xdr:from>
    <xdr:to>
      <xdr:col>34</xdr:col>
      <xdr:colOff>636846</xdr:colOff>
      <xdr:row>3</xdr:row>
      <xdr:rowOff>612258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AD6D0E62-4BC3-48E7-8E56-3966DB5E21C9}"/>
            </a:ext>
          </a:extLst>
        </xdr:cNvPr>
        <xdr:cNvSpPr/>
      </xdr:nvSpPr>
      <xdr:spPr>
        <a:xfrm>
          <a:off x="32671636" y="1860033"/>
          <a:ext cx="1188410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41</xdr:col>
      <xdr:colOff>243663</xdr:colOff>
      <xdr:row>3</xdr:row>
      <xdr:rowOff>110756</xdr:rowOff>
    </xdr:from>
    <xdr:to>
      <xdr:col>43</xdr:col>
      <xdr:colOff>160596</xdr:colOff>
      <xdr:row>3</xdr:row>
      <xdr:rowOff>567956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A7925F6A-774B-45E6-B6E1-972A179EF566}"/>
            </a:ext>
          </a:extLst>
        </xdr:cNvPr>
        <xdr:cNvSpPr/>
      </xdr:nvSpPr>
      <xdr:spPr>
        <a:xfrm>
          <a:off x="42115563" y="1815731"/>
          <a:ext cx="1183758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0</xdr:col>
      <xdr:colOff>4191000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BF1B58-963D-40F7-8B43-913BE7C49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3"/>
          <a:ext cx="4191000" cy="757767"/>
        </a:xfrm>
        <a:prstGeom prst="rect">
          <a:avLst/>
        </a:prstGeom>
      </xdr:spPr>
    </xdr:pic>
    <xdr:clientData/>
  </xdr:twoCellAnchor>
  <xdr:twoCellAnchor>
    <xdr:from>
      <xdr:col>7</xdr:col>
      <xdr:colOff>68036</xdr:colOff>
      <xdr:row>3</xdr:row>
      <xdr:rowOff>54429</xdr:rowOff>
    </xdr:from>
    <xdr:to>
      <xdr:col>8</xdr:col>
      <xdr:colOff>496661</xdr:colOff>
      <xdr:row>3</xdr:row>
      <xdr:rowOff>511629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72E11731-A0E4-4002-B351-9176ADDE7067}"/>
            </a:ext>
          </a:extLst>
        </xdr:cNvPr>
        <xdr:cNvSpPr/>
      </xdr:nvSpPr>
      <xdr:spPr>
        <a:xfrm>
          <a:off x="9320893" y="1714500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680357</xdr:colOff>
      <xdr:row>3</xdr:row>
      <xdr:rowOff>95250</xdr:rowOff>
    </xdr:from>
    <xdr:to>
      <xdr:col>18</xdr:col>
      <xdr:colOff>346982</xdr:colOff>
      <xdr:row>3</xdr:row>
      <xdr:rowOff>552450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15090A5E-8D24-4C84-860C-C291D6F5E493}"/>
            </a:ext>
          </a:extLst>
        </xdr:cNvPr>
        <xdr:cNvSpPr/>
      </xdr:nvSpPr>
      <xdr:spPr>
        <a:xfrm>
          <a:off x="19730357" y="1755321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122465</xdr:colOff>
      <xdr:row>3</xdr:row>
      <xdr:rowOff>27215</xdr:rowOff>
    </xdr:from>
    <xdr:to>
      <xdr:col>27</xdr:col>
      <xdr:colOff>88448</xdr:colOff>
      <xdr:row>3</xdr:row>
      <xdr:rowOff>484415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8F2FB2E6-B567-4915-8523-C5F353476492}"/>
            </a:ext>
          </a:extLst>
        </xdr:cNvPr>
        <xdr:cNvSpPr/>
      </xdr:nvSpPr>
      <xdr:spPr>
        <a:xfrm>
          <a:off x="29228144" y="1687286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272143</xdr:colOff>
      <xdr:row>3</xdr:row>
      <xdr:rowOff>13607</xdr:rowOff>
    </xdr:from>
    <xdr:to>
      <xdr:col>35</xdr:col>
      <xdr:colOff>238125</xdr:colOff>
      <xdr:row>3</xdr:row>
      <xdr:rowOff>470807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3250EDA7-2436-4FE4-930F-B4693A7E4030}"/>
            </a:ext>
          </a:extLst>
        </xdr:cNvPr>
        <xdr:cNvSpPr/>
      </xdr:nvSpPr>
      <xdr:spPr>
        <a:xfrm>
          <a:off x="35256107" y="1673678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43</xdr:col>
      <xdr:colOff>428625</xdr:colOff>
      <xdr:row>3</xdr:row>
      <xdr:rowOff>457200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18FA2984-4B91-44D7-AD2A-D76186799BBE}"/>
            </a:ext>
          </a:extLst>
        </xdr:cNvPr>
        <xdr:cNvSpPr/>
      </xdr:nvSpPr>
      <xdr:spPr>
        <a:xfrm>
          <a:off x="41773929" y="1660071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50</xdr:col>
      <xdr:colOff>0</xdr:colOff>
      <xdr:row>3</xdr:row>
      <xdr:rowOff>0</xdr:rowOff>
    </xdr:from>
    <xdr:to>
      <xdr:col>51</xdr:col>
      <xdr:colOff>428625</xdr:colOff>
      <xdr:row>3</xdr:row>
      <xdr:rowOff>457200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93F80999-38F6-411A-9C24-B0F9CB7596E2}"/>
            </a:ext>
          </a:extLst>
        </xdr:cNvPr>
        <xdr:cNvSpPr/>
      </xdr:nvSpPr>
      <xdr:spPr>
        <a:xfrm>
          <a:off x="47869929" y="1660071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gdelacruz_mescyt_gob_do/Documents/Desktop/PRUEBA%20MESCyT%20Plantilla%20no.%202A%20Estad&#237;sticas%202021%20Matr&#237;culas%20T&#233;cnico%20Superior%20v8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gdelacruz_mescyt_gob_do/Documents/PRUEBA%20MATRICULADOS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iguillen/Downloads/Desktop/6.IES%202021%20TRABAJANDO/10.%20UCNE%202021/CARRERAS%20DE%20GRADOS/Carreras%20GradosMESCyT%20Plantilla%20no.%207B%20Estad&#237;sticas%202019%20v7.0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minescytrd-my.sharepoint.com/personal/gdelacruz_mescyt_gob_do/Documents/Desktop/DATOS%20A%20PUBLICAR%20EN%20EL%20PORTAL%20DE%20ESTADISTICAS%20INSTITUCIONALES/DATOS%20A%20PUBLICAR%20EN%20EL%20PORTAL%20DE%20ESTADISTICAS%20INSTITUCIONALES/PRUEBA%20MATRICULADOS%202020%20FINAL.xlsx?BDB30818" TargetMode="External"/><Relationship Id="rId1" Type="http://schemas.openxmlformats.org/officeDocument/2006/relationships/externalLinkPath" Target="file:///\\BDB30818\PRUEBA%20MATRICULADOS%202020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iguillen/Downloads/Desktop/6.IES%202021%20TRABAJANDO/11.%20UNIBE%202021/MESCyT%20Plantilla%20no.%207C%20Estad&#237;sticas%202021%20Programa%20PostGrado%20v8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/Desktop/plantillas%20trabajadas%202016/47%20SAN%20VALERO%20procesada/MESCyT%20Plantilla%20no.%202A%20Estad&#237;sticas%202016%20Matriculas%20T&#233;cnico%20Superior%20v7.0,%20actualizad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pre-my.sharepoint.com/Users/sfernandez/Desktop/plantillas%20trabajadas%202016/1%20AUSD/Copia%20de%20MESCyT%20Plantilla%20no%20%203C%20Post-grado%20Estad&#237;sticas%202016%20PostGrado%20v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 RANGO"/>
      <sheetName val="CLASIFICADOR"/>
      <sheetName val="MATRÍCULAS"/>
      <sheetName val="DESCRIPCIÓN"/>
      <sheetName val="DATOS"/>
      <sheetName val="VERSIÓN"/>
    </sheetNames>
    <sheetDataSet>
      <sheetData sheetId="0"/>
      <sheetData sheetId="1"/>
      <sheetData sheetId="2"/>
      <sheetData sheetId="3"/>
      <sheetData sheetId="4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IFICADOR"/>
      <sheetName val="PARA RANGO"/>
      <sheetName val="DATOS"/>
      <sheetName val="MATRICULA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ARTES-Danza</v>
          </cell>
        </row>
        <row r="34">
          <cell r="A34" t="str">
            <v>ARTES-Diseño de Modas</v>
          </cell>
        </row>
        <row r="35">
          <cell r="A35" t="str">
            <v>ARTES-Diseño Gráfico</v>
          </cell>
        </row>
        <row r="36">
          <cell r="A36" t="str">
            <v>ARTES-Fotografía y Medios Audiovisuales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Ciencias Sociales</v>
          </cell>
        </row>
        <row r="104">
          <cell r="A104" t="str">
            <v>EDUCACIÓN-Licenciatura en Biología y Química</v>
          </cell>
        </row>
        <row r="105">
          <cell r="A105" t="str">
            <v>EDUCACIÓN-Licenciatura en Física y Matemáticas</v>
          </cell>
        </row>
        <row r="106">
          <cell r="A106" t="str">
            <v>EDUCACIÓN-Licenciatura en 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HUMANIDADES</v>
          </cell>
        </row>
        <row r="120">
          <cell r="A120" t="str">
            <v>HUMANIDADES-Antropología</v>
          </cell>
        </row>
        <row r="121">
          <cell r="A121" t="str">
            <v>HUMANIDADES-Comunicación Social</v>
          </cell>
        </row>
        <row r="122">
          <cell r="A122" t="str">
            <v>HUMANIDADES-Filosofía</v>
          </cell>
        </row>
        <row r="123">
          <cell r="A123" t="str">
            <v>HUMANIDADES-Historia</v>
          </cell>
        </row>
        <row r="124">
          <cell r="A124" t="str">
            <v>HUMANIDADES-Lenguas Modernas</v>
          </cell>
        </row>
        <row r="125">
          <cell r="A125" t="str">
            <v>HUMANIDADES-Letras</v>
          </cell>
        </row>
        <row r="126">
          <cell r="A126" t="str">
            <v>HUMANIDADES-Lingüística</v>
          </cell>
        </row>
        <row r="127">
          <cell r="A127" t="str">
            <v>HUMANIDADES-Psicología</v>
          </cell>
        </row>
        <row r="128">
          <cell r="A128" t="str">
            <v>HUMANIDADES-Otras</v>
          </cell>
        </row>
        <row r="129">
          <cell r="A129" t="str">
            <v>INGENIERÍA Y ARQUITECTURA</v>
          </cell>
        </row>
        <row r="130">
          <cell r="A130" t="str">
            <v>ING Y ARQ-Arquitectura</v>
          </cell>
        </row>
        <row r="131">
          <cell r="A131" t="str">
            <v>ING Y ARQ-Mecatrónica</v>
          </cell>
        </row>
        <row r="132">
          <cell r="A132" t="str">
            <v>ING Y ARQ-Ingeniería Civil</v>
          </cell>
        </row>
        <row r="133">
          <cell r="A133" t="str">
            <v>ING Y ARQ-Ingeniería de Aviación</v>
          </cell>
        </row>
        <row r="134">
          <cell r="A134" t="str">
            <v>ING Y ARQ-Ingeniería de minas</v>
          </cell>
        </row>
        <row r="135">
          <cell r="A135" t="str">
            <v>ING Y ARQ-Ingeniería Eléctrica</v>
          </cell>
        </row>
        <row r="136">
          <cell r="A136" t="str">
            <v>ING Y ARQ-Ingeniería Electromecánica</v>
          </cell>
        </row>
        <row r="137">
          <cell r="A137" t="str">
            <v>ING Y ARQ-Ingeniería Electrónica</v>
          </cell>
        </row>
        <row r="138">
          <cell r="A138" t="str">
            <v>ING Y ARQ-Ingeniería en Agrimensura</v>
          </cell>
        </row>
        <row r="139">
          <cell r="A139" t="str">
            <v>ING Y ARQ-Ingeniería Hidráulica</v>
          </cell>
        </row>
        <row r="140">
          <cell r="A140" t="str">
            <v>ING Y ARQ-Ingeniería Industrial</v>
          </cell>
        </row>
        <row r="141">
          <cell r="A141" t="str">
            <v>ING Y ARQ-Ingeniería Mecánica</v>
          </cell>
        </row>
        <row r="142">
          <cell r="A142" t="str">
            <v>ING Y ARQ-Ingeniería Química</v>
          </cell>
        </row>
        <row r="143">
          <cell r="A143" t="str">
            <v>ING Y ARQ-Mecánica de Suelos</v>
          </cell>
        </row>
        <row r="144">
          <cell r="A144" t="str">
            <v>ING Y ARQ-Ingeniería Robótica</v>
          </cell>
        </row>
        <row r="145">
          <cell r="A145" t="str">
            <v>ING Y ARQ-Ingeniería Agronómica</v>
          </cell>
        </row>
        <row r="146">
          <cell r="A146" t="str">
            <v>ING Y ARQ-Ingeniería de Minas</v>
          </cell>
        </row>
        <row r="147">
          <cell r="A147" t="str">
            <v>ING Y ARQ-Ingeniería de Aviación</v>
          </cell>
        </row>
        <row r="148">
          <cell r="A148" t="str">
            <v>ING Y ARQ-Ingeniería Hidráulica</v>
          </cell>
        </row>
        <row r="149">
          <cell r="A149" t="str">
            <v>ING Y ARQ-Mecánica de Suelos</v>
          </cell>
        </row>
        <row r="150">
          <cell r="A150" t="str">
            <v>ING Y ARQ-Ingeniería Electrónica</v>
          </cell>
        </row>
        <row r="151">
          <cell r="A151" t="str">
            <v>ING Y ARQ-Otras</v>
          </cell>
        </row>
        <row r="152">
          <cell r="A152" t="str">
            <v>MILITAR</v>
          </cell>
        </row>
        <row r="153">
          <cell r="A153" t="str">
            <v>MILITAR-Defensa y Seguridad</v>
          </cell>
        </row>
        <row r="154">
          <cell r="A154" t="str">
            <v>MILITAR-Ciencias Militares</v>
          </cell>
        </row>
        <row r="155">
          <cell r="A155" t="str">
            <v>MILITAR-Ciencias Aeronáuticas</v>
          </cell>
        </row>
        <row r="156">
          <cell r="A156" t="str">
            <v>MILITAR-Ciencias Navales</v>
          </cell>
        </row>
        <row r="157">
          <cell r="A157" t="str">
            <v>MILITAR-Derecho Humano</v>
          </cell>
        </row>
        <row r="158">
          <cell r="A158" t="str">
            <v>MILITAR-Comando y Estado Mayor</v>
          </cell>
        </row>
        <row r="159">
          <cell r="A159" t="str">
            <v>MILITAR-Ciencias Policiales</v>
          </cell>
        </row>
        <row r="160">
          <cell r="A160" t="str">
            <v>MILITAR-Otra</v>
          </cell>
        </row>
        <row r="161">
          <cell r="A161" t="str">
            <v>TECNOLOGÍAS DE LA INFORMACIÓN Y LA COMUNICACIÓN</v>
          </cell>
        </row>
        <row r="162">
          <cell r="A162" t="str">
            <v>TICs-Ingeniería de Computación</v>
          </cell>
        </row>
        <row r="163">
          <cell r="A163" t="str">
            <v>TICs-Ingeniería de Sistemas</v>
          </cell>
        </row>
        <row r="164">
          <cell r="A164" t="str">
            <v>TICs-Ingeniería del Software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IFICADOR"/>
      <sheetName val="PARA RANGO"/>
      <sheetName val="DATOS"/>
      <sheetName val="MATRICULA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"/>
      <sheetName val="DESCRIPCION"/>
      <sheetName val="DATOS"/>
      <sheetName val="VERSION"/>
    </sheetNames>
    <sheetDataSet>
      <sheetData sheetId="0"/>
      <sheetData sheetId="1"/>
      <sheetData sheetId="2">
        <row r="34">
          <cell r="B34" t="str">
            <v>Especialidad</v>
          </cell>
        </row>
        <row r="35">
          <cell r="B35" t="str">
            <v>Maestría</v>
          </cell>
        </row>
        <row r="36">
          <cell r="B36" t="str">
            <v>Doctorado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CULAS"/>
      <sheetName val="DESCRIPCION"/>
      <sheetName val="DATOS"/>
      <sheetName val="VERSION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C15" t="str">
            <v>edad</v>
          </cell>
          <cell r="D15" t="str">
            <v>intervalos</v>
          </cell>
        </row>
        <row r="16">
          <cell r="C16">
            <v>15</v>
          </cell>
          <cell r="D16" t="str">
            <v>15 y Menos</v>
          </cell>
        </row>
        <row r="17">
          <cell r="C17">
            <v>16</v>
          </cell>
          <cell r="D17" t="str">
            <v>16-20</v>
          </cell>
        </row>
        <row r="18">
          <cell r="C18">
            <v>17</v>
          </cell>
          <cell r="D18" t="str">
            <v>16-20</v>
          </cell>
        </row>
        <row r="19">
          <cell r="C19">
            <v>18</v>
          </cell>
          <cell r="D19" t="str">
            <v>16-20</v>
          </cell>
        </row>
        <row r="20">
          <cell r="C20">
            <v>19</v>
          </cell>
          <cell r="D20" t="str">
            <v>16-20</v>
          </cell>
        </row>
        <row r="21">
          <cell r="C21">
            <v>20</v>
          </cell>
          <cell r="D21" t="str">
            <v>16-20</v>
          </cell>
        </row>
        <row r="22">
          <cell r="C22">
            <v>21</v>
          </cell>
          <cell r="D22" t="str">
            <v>21-25</v>
          </cell>
        </row>
        <row r="23">
          <cell r="C23">
            <v>22</v>
          </cell>
          <cell r="D23" t="str">
            <v>21-25</v>
          </cell>
        </row>
        <row r="24">
          <cell r="C24">
            <v>23</v>
          </cell>
          <cell r="D24" t="str">
            <v>21-25</v>
          </cell>
        </row>
        <row r="25">
          <cell r="C25">
            <v>24</v>
          </cell>
          <cell r="D25" t="str">
            <v>21-25</v>
          </cell>
        </row>
        <row r="26">
          <cell r="C26">
            <v>25</v>
          </cell>
          <cell r="D26" t="str">
            <v>21-25</v>
          </cell>
        </row>
        <row r="27">
          <cell r="C27">
            <v>26</v>
          </cell>
          <cell r="D27" t="str">
            <v>26-30</v>
          </cell>
        </row>
        <row r="28">
          <cell r="C28">
            <v>27</v>
          </cell>
          <cell r="D28" t="str">
            <v>26-30</v>
          </cell>
        </row>
        <row r="29">
          <cell r="C29">
            <v>28</v>
          </cell>
          <cell r="D29" t="str">
            <v>26-30</v>
          </cell>
        </row>
        <row r="30">
          <cell r="C30">
            <v>29</v>
          </cell>
          <cell r="D30" t="str">
            <v>26-30</v>
          </cell>
        </row>
        <row r="31">
          <cell r="C31">
            <v>30</v>
          </cell>
          <cell r="D31" t="str">
            <v>26-30</v>
          </cell>
        </row>
        <row r="32">
          <cell r="C32">
            <v>31</v>
          </cell>
          <cell r="D32" t="str">
            <v>31-35</v>
          </cell>
        </row>
        <row r="33">
          <cell r="C33">
            <v>32</v>
          </cell>
          <cell r="D33" t="str">
            <v>31-35</v>
          </cell>
        </row>
        <row r="34">
          <cell r="C34">
            <v>33</v>
          </cell>
          <cell r="D34" t="str">
            <v>31-35</v>
          </cell>
        </row>
        <row r="35">
          <cell r="C35">
            <v>34</v>
          </cell>
          <cell r="D35" t="str">
            <v>31-35</v>
          </cell>
        </row>
        <row r="36">
          <cell r="C36">
            <v>35</v>
          </cell>
          <cell r="D36" t="str">
            <v>31-35</v>
          </cell>
        </row>
        <row r="37">
          <cell r="C37">
            <v>36</v>
          </cell>
          <cell r="D37" t="str">
            <v>36-40</v>
          </cell>
        </row>
        <row r="38">
          <cell r="C38">
            <v>37</v>
          </cell>
          <cell r="D38" t="str">
            <v>36-40</v>
          </cell>
        </row>
        <row r="39">
          <cell r="C39">
            <v>38</v>
          </cell>
          <cell r="D39" t="str">
            <v>36-40</v>
          </cell>
        </row>
        <row r="40">
          <cell r="C40">
            <v>39</v>
          </cell>
          <cell r="D40" t="str">
            <v>36-40</v>
          </cell>
        </row>
        <row r="41">
          <cell r="C41">
            <v>40</v>
          </cell>
          <cell r="D41" t="str">
            <v>36-40</v>
          </cell>
        </row>
        <row r="42">
          <cell r="C42">
            <v>41</v>
          </cell>
          <cell r="D42" t="str">
            <v>41-45</v>
          </cell>
        </row>
        <row r="43">
          <cell r="C43">
            <v>42</v>
          </cell>
          <cell r="D43" t="str">
            <v>41-45</v>
          </cell>
        </row>
        <row r="44">
          <cell r="C44">
            <v>43</v>
          </cell>
          <cell r="D44" t="str">
            <v>41-45</v>
          </cell>
        </row>
        <row r="45">
          <cell r="C45">
            <v>44</v>
          </cell>
          <cell r="D45" t="str">
            <v>41-45</v>
          </cell>
        </row>
        <row r="46">
          <cell r="C46">
            <v>45</v>
          </cell>
          <cell r="D46" t="str">
            <v>41-45</v>
          </cell>
        </row>
        <row r="47">
          <cell r="C47">
            <v>46</v>
          </cell>
          <cell r="D47" t="str">
            <v>46-50</v>
          </cell>
        </row>
        <row r="48">
          <cell r="C48">
            <v>47</v>
          </cell>
          <cell r="D48" t="str">
            <v>46-50</v>
          </cell>
        </row>
        <row r="49">
          <cell r="C49">
            <v>48</v>
          </cell>
          <cell r="D49" t="str">
            <v>46-50</v>
          </cell>
        </row>
        <row r="50">
          <cell r="C50">
            <v>49</v>
          </cell>
          <cell r="D50" t="str">
            <v>46-50</v>
          </cell>
        </row>
        <row r="51">
          <cell r="C51">
            <v>50</v>
          </cell>
          <cell r="D51" t="str">
            <v>46-50</v>
          </cell>
        </row>
        <row r="52">
          <cell r="C52">
            <v>51</v>
          </cell>
          <cell r="D52" t="str">
            <v>51-55</v>
          </cell>
        </row>
        <row r="53">
          <cell r="C53">
            <v>52</v>
          </cell>
          <cell r="D53" t="str">
            <v>51-55</v>
          </cell>
        </row>
        <row r="54">
          <cell r="C54">
            <v>53</v>
          </cell>
          <cell r="D54" t="str">
            <v>51-55</v>
          </cell>
        </row>
        <row r="55">
          <cell r="C55">
            <v>54</v>
          </cell>
          <cell r="D55" t="str">
            <v>51-55</v>
          </cell>
        </row>
        <row r="56">
          <cell r="C56">
            <v>55</v>
          </cell>
          <cell r="D56" t="str">
            <v>51-55</v>
          </cell>
        </row>
        <row r="57">
          <cell r="C57">
            <v>56</v>
          </cell>
          <cell r="D57" t="str">
            <v>56-60</v>
          </cell>
        </row>
        <row r="58">
          <cell r="C58">
            <v>57</v>
          </cell>
          <cell r="D58" t="str">
            <v>56-60</v>
          </cell>
        </row>
        <row r="59">
          <cell r="C59">
            <v>58</v>
          </cell>
          <cell r="D59" t="str">
            <v>56-60</v>
          </cell>
        </row>
        <row r="60">
          <cell r="C60">
            <v>59</v>
          </cell>
          <cell r="D60" t="str">
            <v>56-60</v>
          </cell>
        </row>
        <row r="61">
          <cell r="C61">
            <v>60</v>
          </cell>
          <cell r="D61" t="str">
            <v>56-60</v>
          </cell>
        </row>
        <row r="62">
          <cell r="C62">
            <v>61</v>
          </cell>
          <cell r="D62" t="str">
            <v>61 y Más</v>
          </cell>
        </row>
        <row r="63">
          <cell r="C63">
            <v>62</v>
          </cell>
          <cell r="D63" t="str">
            <v>61 y Más</v>
          </cell>
        </row>
        <row r="64">
          <cell r="C64">
            <v>63</v>
          </cell>
          <cell r="D64" t="str">
            <v>61 y Más</v>
          </cell>
        </row>
        <row r="65">
          <cell r="C65">
            <v>64</v>
          </cell>
          <cell r="D65" t="str">
            <v>61 y Más</v>
          </cell>
        </row>
        <row r="66">
          <cell r="C66">
            <v>65</v>
          </cell>
          <cell r="D66" t="str">
            <v>61 y Más</v>
          </cell>
        </row>
        <row r="67">
          <cell r="C67">
            <v>66</v>
          </cell>
          <cell r="D67" t="str">
            <v>61 y Más</v>
          </cell>
        </row>
        <row r="68">
          <cell r="C68">
            <v>67</v>
          </cell>
          <cell r="D68" t="str">
            <v>61 y Más</v>
          </cell>
        </row>
        <row r="69">
          <cell r="C69">
            <v>68</v>
          </cell>
          <cell r="D69" t="str">
            <v>61 y Más</v>
          </cell>
        </row>
        <row r="70">
          <cell r="C70">
            <v>69</v>
          </cell>
          <cell r="D70" t="str">
            <v>61 y Más</v>
          </cell>
        </row>
        <row r="71">
          <cell r="C71">
            <v>70</v>
          </cell>
          <cell r="D71" t="str">
            <v>61 y Más</v>
          </cell>
        </row>
        <row r="72">
          <cell r="C72">
            <v>71</v>
          </cell>
          <cell r="D72" t="str">
            <v>61 y Más</v>
          </cell>
        </row>
        <row r="73">
          <cell r="C73">
            <v>72</v>
          </cell>
          <cell r="D73" t="str">
            <v>61 y Más</v>
          </cell>
        </row>
        <row r="74">
          <cell r="C74">
            <v>73</v>
          </cell>
          <cell r="D74" t="str">
            <v>61 y Más</v>
          </cell>
        </row>
        <row r="75">
          <cell r="C75">
            <v>74</v>
          </cell>
          <cell r="D75" t="str">
            <v>61 y Más</v>
          </cell>
        </row>
        <row r="76">
          <cell r="C76">
            <v>75</v>
          </cell>
          <cell r="D76" t="str">
            <v>61 y Más</v>
          </cell>
        </row>
        <row r="77">
          <cell r="C77">
            <v>76</v>
          </cell>
          <cell r="D77" t="str">
            <v>61 y Más</v>
          </cell>
        </row>
        <row r="78">
          <cell r="C78">
            <v>77</v>
          </cell>
          <cell r="D78" t="str">
            <v>61 y Más</v>
          </cell>
        </row>
        <row r="79">
          <cell r="C79">
            <v>78</v>
          </cell>
          <cell r="D79" t="str">
            <v>61 y Más</v>
          </cell>
        </row>
        <row r="80">
          <cell r="C80">
            <v>79</v>
          </cell>
          <cell r="D80" t="str">
            <v>61 y Más</v>
          </cell>
        </row>
        <row r="81">
          <cell r="C81">
            <v>80</v>
          </cell>
          <cell r="D81" t="str">
            <v>61 y Más</v>
          </cell>
        </row>
        <row r="82">
          <cell r="C82">
            <v>81</v>
          </cell>
          <cell r="D82" t="str">
            <v>61 y Más</v>
          </cell>
        </row>
        <row r="83">
          <cell r="C83">
            <v>82</v>
          </cell>
          <cell r="D83" t="str">
            <v>61 y Más</v>
          </cell>
        </row>
        <row r="84">
          <cell r="C84">
            <v>83</v>
          </cell>
          <cell r="D84" t="str">
            <v>61 y Más</v>
          </cell>
        </row>
        <row r="85">
          <cell r="C85">
            <v>84</v>
          </cell>
          <cell r="D85" t="str">
            <v>61 y Más</v>
          </cell>
        </row>
        <row r="86">
          <cell r="C86">
            <v>85</v>
          </cell>
          <cell r="D86" t="str">
            <v>61 y Más</v>
          </cell>
        </row>
        <row r="87">
          <cell r="C87">
            <v>86</v>
          </cell>
          <cell r="D87" t="str">
            <v>61 y Más</v>
          </cell>
        </row>
        <row r="88">
          <cell r="C88">
            <v>87</v>
          </cell>
          <cell r="D88" t="str">
            <v>61 y Más</v>
          </cell>
        </row>
        <row r="89">
          <cell r="C89">
            <v>88</v>
          </cell>
          <cell r="D89" t="str">
            <v>61 y Más</v>
          </cell>
        </row>
        <row r="90">
          <cell r="C90">
            <v>89</v>
          </cell>
          <cell r="D90" t="str">
            <v>61 y Más</v>
          </cell>
        </row>
        <row r="91">
          <cell r="C91">
            <v>90</v>
          </cell>
          <cell r="D91" t="str">
            <v>61 y Más</v>
          </cell>
        </row>
        <row r="92">
          <cell r="C92">
            <v>91</v>
          </cell>
          <cell r="D92" t="str">
            <v>61 y Más</v>
          </cell>
        </row>
        <row r="93">
          <cell r="C93">
            <v>92</v>
          </cell>
          <cell r="D93" t="str">
            <v>61 y Más</v>
          </cell>
        </row>
        <row r="94">
          <cell r="C94">
            <v>93</v>
          </cell>
          <cell r="D94" t="str">
            <v>61 y Más</v>
          </cell>
        </row>
        <row r="95">
          <cell r="C95">
            <v>94</v>
          </cell>
          <cell r="D95" t="str">
            <v>61 y Más</v>
          </cell>
        </row>
        <row r="96">
          <cell r="C96">
            <v>95</v>
          </cell>
          <cell r="D96" t="str">
            <v>61 y Más</v>
          </cell>
        </row>
        <row r="97">
          <cell r="C97">
            <v>96</v>
          </cell>
          <cell r="D97" t="str">
            <v>61 y Más</v>
          </cell>
        </row>
        <row r="98">
          <cell r="C98">
            <v>97</v>
          </cell>
          <cell r="D98" t="str">
            <v>61 y Más</v>
          </cell>
        </row>
        <row r="99">
          <cell r="C99">
            <v>98</v>
          </cell>
          <cell r="D99" t="str">
            <v>61 y Más</v>
          </cell>
        </row>
        <row r="100">
          <cell r="C100">
            <v>99</v>
          </cell>
          <cell r="D100" t="str">
            <v>61 y Más</v>
          </cell>
        </row>
        <row r="101">
          <cell r="C101">
            <v>100</v>
          </cell>
          <cell r="D101" t="str">
            <v>61 y Más</v>
          </cell>
        </row>
        <row r="102">
          <cell r="C102">
            <v>101</v>
          </cell>
          <cell r="D102" t="str">
            <v>61 y Más</v>
          </cell>
        </row>
        <row r="103">
          <cell r="C103">
            <v>102</v>
          </cell>
          <cell r="D103" t="str">
            <v>61 y Más</v>
          </cell>
        </row>
        <row r="104">
          <cell r="C104">
            <v>103</v>
          </cell>
          <cell r="D104" t="str">
            <v>61 y Más</v>
          </cell>
        </row>
        <row r="105">
          <cell r="C105">
            <v>104</v>
          </cell>
          <cell r="D105" t="str">
            <v>61 y Más</v>
          </cell>
        </row>
        <row r="106">
          <cell r="C106">
            <v>105</v>
          </cell>
          <cell r="D106" t="str">
            <v>61 y Más</v>
          </cell>
        </row>
        <row r="107">
          <cell r="C107">
            <v>106</v>
          </cell>
          <cell r="D107" t="str">
            <v>61 y Más</v>
          </cell>
        </row>
        <row r="108">
          <cell r="C108">
            <v>107</v>
          </cell>
          <cell r="D108" t="str">
            <v>61 y Más</v>
          </cell>
        </row>
        <row r="109">
          <cell r="C109">
            <v>108</v>
          </cell>
          <cell r="D109" t="str">
            <v>61 y Más</v>
          </cell>
        </row>
        <row r="110">
          <cell r="C110">
            <v>109</v>
          </cell>
          <cell r="D110" t="str">
            <v>61 y Más</v>
          </cell>
        </row>
        <row r="111">
          <cell r="C111">
            <v>110</v>
          </cell>
          <cell r="D111" t="str">
            <v>61 y Más</v>
          </cell>
        </row>
        <row r="112">
          <cell r="C112">
            <v>111</v>
          </cell>
          <cell r="D112" t="str">
            <v>61 y Más</v>
          </cell>
        </row>
        <row r="113">
          <cell r="C113">
            <v>112</v>
          </cell>
          <cell r="D113" t="str">
            <v>61 y Más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UADOS"/>
      <sheetName val="DESCRIPCION"/>
      <sheetName val="DATOS"/>
      <sheetName val="VERSION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0640-3D8F-4F8C-8113-528488ABC8B2}">
  <dimension ref="A1:AR99"/>
  <sheetViews>
    <sheetView showGridLines="0" zoomScaleNormal="100" workbookViewId="0">
      <selection activeCell="D4" sqref="D4"/>
    </sheetView>
  </sheetViews>
  <sheetFormatPr baseColWidth="10" defaultRowHeight="15" x14ac:dyDescent="0.25"/>
  <cols>
    <col min="1" max="1" width="98.85546875" customWidth="1"/>
    <col min="2" max="2" width="10.140625" bestFit="1" customWidth="1"/>
    <col min="3" max="3" width="7.42578125" bestFit="1" customWidth="1"/>
    <col min="4" max="4" width="11.85546875" bestFit="1" customWidth="1"/>
    <col min="5" max="5" width="5.5703125" bestFit="1" customWidth="1"/>
    <col min="6" max="6" width="9.140625" bestFit="1" customWidth="1"/>
    <col min="7" max="7" width="6.42578125" bestFit="1" customWidth="1"/>
    <col min="9" max="9" width="52.140625" bestFit="1" customWidth="1"/>
    <col min="10" max="10" width="13.42578125" bestFit="1" customWidth="1"/>
    <col min="11" max="11" width="6.140625" bestFit="1" customWidth="1"/>
    <col min="12" max="12" width="15" bestFit="1" customWidth="1"/>
    <col min="13" max="13" width="6.140625" bestFit="1" customWidth="1"/>
    <col min="14" max="14" width="8.5703125" bestFit="1" customWidth="1"/>
    <col min="15" max="15" width="5.5703125" bestFit="1" customWidth="1"/>
    <col min="17" max="17" width="20.28515625" bestFit="1" customWidth="1"/>
    <col min="18" max="18" width="13.42578125" bestFit="1" customWidth="1"/>
    <col min="19" max="19" width="6.140625" bestFit="1" customWidth="1"/>
    <col min="20" max="20" width="15" bestFit="1" customWidth="1"/>
    <col min="21" max="21" width="6.140625" bestFit="1" customWidth="1"/>
    <col min="22" max="22" width="8.5703125" bestFit="1" customWidth="1"/>
    <col min="23" max="23" width="7.28515625" bestFit="1" customWidth="1"/>
    <col min="25" max="25" width="15" bestFit="1" customWidth="1"/>
    <col min="26" max="26" width="13" bestFit="1" customWidth="1"/>
    <col min="27" max="27" width="6.140625" bestFit="1" customWidth="1"/>
    <col min="28" max="28" width="14.5703125" bestFit="1" customWidth="1"/>
    <col min="29" max="29" width="6.140625" bestFit="1" customWidth="1"/>
    <col min="30" max="30" width="8.5703125" bestFit="1" customWidth="1"/>
    <col min="31" max="31" width="5.5703125" bestFit="1" customWidth="1"/>
  </cols>
  <sheetData>
    <row r="1" spans="1:44" ht="65.25" customHeight="1" x14ac:dyDescent="0.25"/>
    <row r="2" spans="1:44" ht="25.5" x14ac:dyDescent="0.35">
      <c r="A2" s="51" t="s">
        <v>98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ht="25.5" x14ac:dyDescent="0.35">
      <c r="A3" s="52" t="s">
        <v>106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3.5" customHeight="1" x14ac:dyDescent="0.25"/>
    <row r="5" spans="1:44" ht="57" customHeight="1" x14ac:dyDescent="0.25">
      <c r="A5" s="63" t="s">
        <v>96</v>
      </c>
      <c r="B5" s="63"/>
      <c r="C5" s="63"/>
      <c r="D5" s="63"/>
      <c r="E5" s="63"/>
      <c r="F5" s="63"/>
      <c r="G5" s="63"/>
      <c r="H5" s="12"/>
      <c r="I5" s="62" t="s">
        <v>127</v>
      </c>
      <c r="J5" s="62"/>
      <c r="K5" s="62"/>
      <c r="L5" s="62"/>
      <c r="M5" s="62"/>
      <c r="N5" s="62"/>
      <c r="O5" s="62"/>
      <c r="P5" s="12"/>
      <c r="Q5" s="62" t="s">
        <v>97</v>
      </c>
      <c r="R5" s="62"/>
      <c r="S5" s="62"/>
      <c r="T5" s="62"/>
      <c r="U5" s="62"/>
      <c r="V5" s="62"/>
      <c r="W5" s="62"/>
      <c r="X5" s="12"/>
      <c r="Y5" s="62" t="s">
        <v>128</v>
      </c>
      <c r="Z5" s="62"/>
      <c r="AA5" s="62"/>
      <c r="AB5" s="62"/>
      <c r="AC5" s="62"/>
      <c r="AD5" s="62"/>
      <c r="AE5" s="62"/>
    </row>
    <row r="6" spans="1:44" x14ac:dyDescent="0.25">
      <c r="A6" s="55" t="s">
        <v>13</v>
      </c>
      <c r="B6" s="57" t="s">
        <v>1</v>
      </c>
      <c r="C6" s="57"/>
      <c r="D6" s="57"/>
      <c r="E6" s="57"/>
      <c r="F6" s="57" t="s">
        <v>48</v>
      </c>
      <c r="G6" s="57" t="s">
        <v>92</v>
      </c>
      <c r="H6" s="12"/>
      <c r="I6" s="59" t="s">
        <v>0</v>
      </c>
      <c r="J6" s="61" t="s">
        <v>1</v>
      </c>
      <c r="K6" s="61"/>
      <c r="L6" s="61"/>
      <c r="M6" s="61"/>
      <c r="N6" s="53" t="s">
        <v>2</v>
      </c>
      <c r="O6" s="53" t="s">
        <v>92</v>
      </c>
      <c r="P6" s="12"/>
      <c r="Q6" s="59" t="s">
        <v>62</v>
      </c>
      <c r="R6" s="61" t="s">
        <v>1</v>
      </c>
      <c r="S6" s="61"/>
      <c r="T6" s="61"/>
      <c r="U6" s="61"/>
      <c r="V6" s="53" t="s">
        <v>2</v>
      </c>
      <c r="W6" s="53" t="s">
        <v>92</v>
      </c>
      <c r="X6" s="12"/>
      <c r="Y6" s="53" t="s">
        <v>64</v>
      </c>
      <c r="Z6" s="61" t="s">
        <v>1</v>
      </c>
      <c r="AA6" s="61"/>
      <c r="AB6" s="61"/>
      <c r="AC6" s="61"/>
      <c r="AD6" s="53" t="s">
        <v>2</v>
      </c>
      <c r="AE6" s="53" t="s">
        <v>92</v>
      </c>
    </row>
    <row r="7" spans="1:44" x14ac:dyDescent="0.25">
      <c r="A7" s="56"/>
      <c r="B7" s="13" t="s">
        <v>3</v>
      </c>
      <c r="C7" s="13" t="s">
        <v>92</v>
      </c>
      <c r="D7" s="13" t="s">
        <v>4</v>
      </c>
      <c r="E7" s="13" t="s">
        <v>92</v>
      </c>
      <c r="F7" s="58"/>
      <c r="G7" s="57"/>
      <c r="H7" s="12"/>
      <c r="I7" s="60"/>
      <c r="J7" s="4" t="s">
        <v>3</v>
      </c>
      <c r="K7" s="4" t="s">
        <v>92</v>
      </c>
      <c r="L7" s="4" t="s">
        <v>4</v>
      </c>
      <c r="M7" s="4" t="s">
        <v>92</v>
      </c>
      <c r="N7" s="54"/>
      <c r="O7" s="53"/>
      <c r="P7" s="12"/>
      <c r="Q7" s="60"/>
      <c r="R7" s="4" t="s">
        <v>3</v>
      </c>
      <c r="S7" s="4" t="s">
        <v>92</v>
      </c>
      <c r="T7" s="4" t="s">
        <v>4</v>
      </c>
      <c r="U7" s="4" t="s">
        <v>92</v>
      </c>
      <c r="V7" s="54"/>
      <c r="W7" s="53"/>
      <c r="X7" s="12"/>
      <c r="Y7" s="54"/>
      <c r="Z7" s="4" t="s">
        <v>3</v>
      </c>
      <c r="AA7" s="4" t="s">
        <v>92</v>
      </c>
      <c r="AB7" s="4" t="s">
        <v>4</v>
      </c>
      <c r="AC7" s="4" t="s">
        <v>92</v>
      </c>
      <c r="AD7" s="54"/>
      <c r="AE7" s="53"/>
    </row>
    <row r="8" spans="1:44" x14ac:dyDescent="0.25">
      <c r="A8" s="14" t="s">
        <v>70</v>
      </c>
      <c r="B8" s="15">
        <v>11</v>
      </c>
      <c r="C8" s="16">
        <f>B8/F8*100</f>
        <v>37.931034482758619</v>
      </c>
      <c r="D8" s="15">
        <v>18</v>
      </c>
      <c r="E8" s="16">
        <f>D8/F8*100</f>
        <v>62.068965517241381</v>
      </c>
      <c r="F8" s="15">
        <v>29</v>
      </c>
      <c r="G8" s="16">
        <f>F8/$F$55*100</f>
        <v>2.8093153020498318E-2</v>
      </c>
      <c r="H8" s="12"/>
      <c r="I8" s="14" t="s">
        <v>5</v>
      </c>
      <c r="J8" s="15">
        <v>820</v>
      </c>
      <c r="K8" s="16">
        <f>J8/N8*100</f>
        <v>68.333333333333329</v>
      </c>
      <c r="L8" s="15">
        <v>380</v>
      </c>
      <c r="M8" s="16">
        <f>L8/N8*100</f>
        <v>31.666666666666664</v>
      </c>
      <c r="N8" s="15">
        <v>1200</v>
      </c>
      <c r="O8" s="16">
        <f>N8/$N$22*100</f>
        <v>1.1624752973999302</v>
      </c>
      <c r="P8" s="12"/>
      <c r="Q8" s="14" t="s">
        <v>53</v>
      </c>
      <c r="R8" s="15">
        <v>39018</v>
      </c>
      <c r="S8" s="16">
        <f>R8/V8*100</f>
        <v>66.957252930173496</v>
      </c>
      <c r="T8" s="15">
        <v>19255</v>
      </c>
      <c r="U8" s="16">
        <f>T8/V8*100</f>
        <v>33.042747069826504</v>
      </c>
      <c r="V8" s="15">
        <v>58273</v>
      </c>
      <c r="W8" s="16">
        <f>V8/$V$18*100</f>
        <v>56.450769171155116</v>
      </c>
      <c r="X8" s="12"/>
      <c r="Y8" s="14" t="s">
        <v>87</v>
      </c>
      <c r="Z8" s="15">
        <v>35900</v>
      </c>
      <c r="AA8" s="16">
        <f>Z8/AD8*100</f>
        <v>69.006612332769492</v>
      </c>
      <c r="AB8" s="15">
        <v>16124</v>
      </c>
      <c r="AC8" s="16">
        <f>AB8/AD8*100</f>
        <v>30.993387667230511</v>
      </c>
      <c r="AD8" s="15">
        <v>52024</v>
      </c>
      <c r="AE8" s="16">
        <f>AD8/$AD$12*100</f>
        <v>50.397179059944975</v>
      </c>
    </row>
    <row r="9" spans="1:44" x14ac:dyDescent="0.25">
      <c r="A9" s="14" t="s">
        <v>14</v>
      </c>
      <c r="B9" s="15">
        <v>63</v>
      </c>
      <c r="C9" s="16">
        <f t="shared" ref="C9:C54" si="0">B9/F9*100</f>
        <v>44.366197183098592</v>
      </c>
      <c r="D9" s="15">
        <v>79</v>
      </c>
      <c r="E9" s="16">
        <f t="shared" ref="E9:E54" si="1">D9/F9*100</f>
        <v>55.633802816901415</v>
      </c>
      <c r="F9" s="15">
        <v>142</v>
      </c>
      <c r="G9" s="16">
        <f t="shared" ref="G9:G54" si="2">F9/$F$55*100</f>
        <v>0.13755957685899176</v>
      </c>
      <c r="H9" s="12"/>
      <c r="I9" s="14" t="s">
        <v>6</v>
      </c>
      <c r="J9" s="15">
        <v>688</v>
      </c>
      <c r="K9" s="16">
        <f t="shared" ref="K9:K21" si="3">J9/N9*100</f>
        <v>82.593037214885953</v>
      </c>
      <c r="L9" s="15">
        <v>145</v>
      </c>
      <c r="M9" s="16">
        <f t="shared" ref="M9:M21" si="4">L9/N9*100</f>
        <v>17.406962785114047</v>
      </c>
      <c r="N9" s="15">
        <v>833</v>
      </c>
      <c r="O9" s="16">
        <f t="shared" ref="O9:O21" si="5">N9/$N$22*100</f>
        <v>0.80695160227845164</v>
      </c>
      <c r="P9" s="12"/>
      <c r="Q9" s="14" t="s">
        <v>54</v>
      </c>
      <c r="R9" s="15">
        <v>13686</v>
      </c>
      <c r="S9" s="16">
        <f t="shared" ref="S9:S17" si="6">R9/V9*100</f>
        <v>65.180740105729384</v>
      </c>
      <c r="T9" s="15">
        <v>7311</v>
      </c>
      <c r="U9" s="16">
        <f t="shared" ref="U9:U17" si="7">T9/V9*100</f>
        <v>34.819259894270608</v>
      </c>
      <c r="V9" s="15">
        <v>20997</v>
      </c>
      <c r="W9" s="16">
        <f t="shared" ref="W9:W17" si="8">V9/$V$18*100</f>
        <v>20.34041151625528</v>
      </c>
      <c r="X9" s="12"/>
      <c r="Y9" s="14" t="s">
        <v>88</v>
      </c>
      <c r="Z9" s="15">
        <v>17830</v>
      </c>
      <c r="AA9" s="16">
        <f t="shared" ref="AA9" si="9">Z9/AD9*100</f>
        <v>62.779479595788878</v>
      </c>
      <c r="AB9" s="15">
        <v>10571</v>
      </c>
      <c r="AC9" s="16">
        <f t="shared" ref="AC9" si="10">AB9/AD9*100</f>
        <v>37.220520404211122</v>
      </c>
      <c r="AD9" s="15">
        <v>28401</v>
      </c>
      <c r="AE9" s="16">
        <f>AD9/$AD$12*100</f>
        <v>27.512884101212848</v>
      </c>
    </row>
    <row r="10" spans="1:44" x14ac:dyDescent="0.25">
      <c r="A10" s="14" t="s">
        <v>15</v>
      </c>
      <c r="B10" s="15">
        <v>62</v>
      </c>
      <c r="C10" s="16">
        <f t="shared" si="0"/>
        <v>68.888888888888886</v>
      </c>
      <c r="D10" s="15">
        <v>28</v>
      </c>
      <c r="E10" s="16">
        <f t="shared" si="1"/>
        <v>31.111111111111111</v>
      </c>
      <c r="F10" s="15">
        <v>90</v>
      </c>
      <c r="G10" s="16">
        <f t="shared" si="2"/>
        <v>8.7185647304994771E-2</v>
      </c>
      <c r="H10" s="12"/>
      <c r="I10" s="14" t="s">
        <v>130</v>
      </c>
      <c r="J10" s="15">
        <v>19</v>
      </c>
      <c r="K10" s="16">
        <f t="shared" si="3"/>
        <v>22.61904761904762</v>
      </c>
      <c r="L10" s="15">
        <v>65</v>
      </c>
      <c r="M10" s="16">
        <f t="shared" si="4"/>
        <v>77.38095238095238</v>
      </c>
      <c r="N10" s="15">
        <v>84</v>
      </c>
      <c r="O10" s="16">
        <f t="shared" si="5"/>
        <v>8.1373270817995114E-2</v>
      </c>
      <c r="P10" s="12"/>
      <c r="Q10" s="14" t="s">
        <v>55</v>
      </c>
      <c r="R10" s="15">
        <v>6593</v>
      </c>
      <c r="S10" s="16">
        <f t="shared" si="6"/>
        <v>68.763037129745513</v>
      </c>
      <c r="T10" s="15">
        <v>2995</v>
      </c>
      <c r="U10" s="16">
        <f t="shared" si="7"/>
        <v>31.236962870254487</v>
      </c>
      <c r="V10" s="15">
        <v>9588</v>
      </c>
      <c r="W10" s="16">
        <f t="shared" si="8"/>
        <v>9.2881776262254423</v>
      </c>
      <c r="X10" s="12"/>
      <c r="Y10" s="14" t="s">
        <v>89</v>
      </c>
      <c r="Z10" s="15">
        <v>15257</v>
      </c>
      <c r="AA10" s="16">
        <f>Z10/AD10*100</f>
        <v>67.493917274939179</v>
      </c>
      <c r="AB10" s="15">
        <v>7348</v>
      </c>
      <c r="AC10" s="16">
        <f>AB10/AD10*100</f>
        <v>32.506082725060828</v>
      </c>
      <c r="AD10" s="15">
        <v>22605</v>
      </c>
      <c r="AE10" s="16">
        <f>AD10/$AD$12*100</f>
        <v>21.898128414771186</v>
      </c>
    </row>
    <row r="11" spans="1:44" x14ac:dyDescent="0.25">
      <c r="A11" s="14" t="s">
        <v>16</v>
      </c>
      <c r="B11" s="15">
        <v>92</v>
      </c>
      <c r="C11" s="16">
        <f t="shared" si="0"/>
        <v>76.666666666666671</v>
      </c>
      <c r="D11" s="15">
        <v>28</v>
      </c>
      <c r="E11" s="16">
        <f t="shared" si="1"/>
        <v>23.333333333333332</v>
      </c>
      <c r="F11" s="15">
        <v>120</v>
      </c>
      <c r="G11" s="16">
        <f t="shared" si="2"/>
        <v>0.11624752973999303</v>
      </c>
      <c r="H11" s="12"/>
      <c r="I11" s="14" t="s">
        <v>129</v>
      </c>
      <c r="J11" s="15">
        <v>88</v>
      </c>
      <c r="K11" s="16">
        <f t="shared" si="3"/>
        <v>41.509433962264154</v>
      </c>
      <c r="L11" s="15">
        <v>124</v>
      </c>
      <c r="M11" s="16">
        <f t="shared" si="4"/>
        <v>58.490566037735846</v>
      </c>
      <c r="N11" s="15">
        <v>212</v>
      </c>
      <c r="O11" s="16">
        <f t="shared" si="5"/>
        <v>0.20537063587398768</v>
      </c>
      <c r="P11" s="12"/>
      <c r="Q11" s="14" t="s">
        <v>56</v>
      </c>
      <c r="R11" s="15">
        <v>4168</v>
      </c>
      <c r="S11" s="16">
        <f t="shared" si="6"/>
        <v>69.155467064874728</v>
      </c>
      <c r="T11" s="15">
        <v>1859</v>
      </c>
      <c r="U11" s="16">
        <f t="shared" si="7"/>
        <v>30.844532935125269</v>
      </c>
      <c r="V11" s="15">
        <v>6027</v>
      </c>
      <c r="W11" s="16">
        <f t="shared" si="8"/>
        <v>5.8385321811911499</v>
      </c>
      <c r="X11" s="12"/>
      <c r="Y11" s="14" t="s">
        <v>126</v>
      </c>
      <c r="Z11" s="15">
        <v>149</v>
      </c>
      <c r="AA11" s="16">
        <f>Z11/AD11*100</f>
        <v>75.252525252525245</v>
      </c>
      <c r="AB11" s="15">
        <v>49</v>
      </c>
      <c r="AC11" s="16">
        <f>AB11/AD11*100</f>
        <v>24.747474747474747</v>
      </c>
      <c r="AD11" s="15">
        <v>198</v>
      </c>
      <c r="AE11" s="16">
        <f>AD11/$AD$12*100</f>
        <v>0.1918084240709885</v>
      </c>
    </row>
    <row r="12" spans="1:44" x14ac:dyDescent="0.25">
      <c r="A12" s="14" t="s">
        <v>71</v>
      </c>
      <c r="B12" s="15">
        <v>206</v>
      </c>
      <c r="C12" s="16">
        <f t="shared" si="0"/>
        <v>31.49847094801223</v>
      </c>
      <c r="D12" s="15">
        <v>448</v>
      </c>
      <c r="E12" s="16">
        <f t="shared" si="1"/>
        <v>68.50152905198776</v>
      </c>
      <c r="F12" s="15">
        <v>654</v>
      </c>
      <c r="G12" s="16">
        <f t="shared" si="2"/>
        <v>0.63354903708296195</v>
      </c>
      <c r="H12" s="12"/>
      <c r="I12" s="14" t="s">
        <v>7</v>
      </c>
      <c r="J12" s="15">
        <v>3926</v>
      </c>
      <c r="K12" s="16">
        <f t="shared" si="3"/>
        <v>62.775823472977301</v>
      </c>
      <c r="L12" s="15">
        <v>2328</v>
      </c>
      <c r="M12" s="16">
        <f t="shared" si="4"/>
        <v>37.224176527022706</v>
      </c>
      <c r="N12" s="15">
        <v>6254</v>
      </c>
      <c r="O12" s="16">
        <f t="shared" si="5"/>
        <v>6.0584337582826366</v>
      </c>
      <c r="P12" s="12"/>
      <c r="Q12" s="14" t="s">
        <v>57</v>
      </c>
      <c r="R12" s="15">
        <v>2548</v>
      </c>
      <c r="S12" s="16">
        <f t="shared" si="6"/>
        <v>68.531468531468533</v>
      </c>
      <c r="T12" s="15">
        <v>1170</v>
      </c>
      <c r="U12" s="16">
        <f t="shared" si="7"/>
        <v>31.46853146853147</v>
      </c>
      <c r="V12" s="15">
        <v>3718</v>
      </c>
      <c r="W12" s="16">
        <f t="shared" si="8"/>
        <v>3.6017359631107837</v>
      </c>
      <c r="X12" s="12"/>
      <c r="Y12" s="17" t="s">
        <v>46</v>
      </c>
      <c r="Z12" s="8">
        <v>69136</v>
      </c>
      <c r="AA12" s="18">
        <f>Z12/AD12*100</f>
        <v>66.974076800867977</v>
      </c>
      <c r="AB12" s="8">
        <v>34092</v>
      </c>
      <c r="AC12" s="18">
        <f>AB12/AD12*100</f>
        <v>33.025923199132016</v>
      </c>
      <c r="AD12" s="8">
        <v>103228</v>
      </c>
      <c r="AE12" s="19">
        <f>AA12+AC12</f>
        <v>100</v>
      </c>
    </row>
    <row r="13" spans="1:44" ht="15" customHeight="1" x14ac:dyDescent="0.25">
      <c r="A13" s="20" t="s">
        <v>17</v>
      </c>
      <c r="B13" s="15">
        <v>22</v>
      </c>
      <c r="C13" s="16">
        <f t="shared" si="0"/>
        <v>66.666666666666657</v>
      </c>
      <c r="D13" s="15">
        <v>11</v>
      </c>
      <c r="E13" s="16">
        <f t="shared" si="1"/>
        <v>33.333333333333329</v>
      </c>
      <c r="F13" s="15">
        <v>33</v>
      </c>
      <c r="G13" s="16">
        <f t="shared" si="2"/>
        <v>3.1968070678498085E-2</v>
      </c>
      <c r="H13" s="12"/>
      <c r="I13" s="14" t="s">
        <v>8</v>
      </c>
      <c r="J13" s="15">
        <v>6130</v>
      </c>
      <c r="K13" s="16">
        <f t="shared" si="3"/>
        <v>82.105545137958742</v>
      </c>
      <c r="L13" s="15">
        <v>1336</v>
      </c>
      <c r="M13" s="16">
        <f t="shared" si="4"/>
        <v>17.894454862041254</v>
      </c>
      <c r="N13" s="15">
        <v>7466</v>
      </c>
      <c r="O13" s="16">
        <f t="shared" si="5"/>
        <v>7.2325338086565658</v>
      </c>
      <c r="P13" s="12"/>
      <c r="Q13" s="14" t="s">
        <v>58</v>
      </c>
      <c r="R13" s="15">
        <v>1607</v>
      </c>
      <c r="S13" s="16">
        <f t="shared" si="6"/>
        <v>69.118279569892465</v>
      </c>
      <c r="T13" s="15">
        <v>718</v>
      </c>
      <c r="U13" s="16">
        <f t="shared" si="7"/>
        <v>30.881720430107528</v>
      </c>
      <c r="V13" s="15">
        <v>2325</v>
      </c>
      <c r="W13" s="16">
        <f t="shared" si="8"/>
        <v>2.2522958887123647</v>
      </c>
      <c r="X13" s="12"/>
      <c r="Y13" s="64" t="s">
        <v>136</v>
      </c>
      <c r="Z13" s="64"/>
      <c r="AA13" s="64"/>
      <c r="AB13" s="64"/>
      <c r="AC13" s="64"/>
      <c r="AD13" s="64"/>
      <c r="AE13" s="64"/>
    </row>
    <row r="14" spans="1:44" x14ac:dyDescent="0.25">
      <c r="A14" s="14" t="s">
        <v>18</v>
      </c>
      <c r="B14" s="15">
        <v>129</v>
      </c>
      <c r="C14" s="16">
        <f t="shared" si="0"/>
        <v>35.342465753424655</v>
      </c>
      <c r="D14" s="15">
        <v>236</v>
      </c>
      <c r="E14" s="16">
        <f t="shared" si="1"/>
        <v>64.657534246575338</v>
      </c>
      <c r="F14" s="15">
        <v>365</v>
      </c>
      <c r="G14" s="16">
        <f t="shared" si="2"/>
        <v>0.35358623629247876</v>
      </c>
      <c r="H14" s="12"/>
      <c r="I14" s="14" t="s">
        <v>9</v>
      </c>
      <c r="J14" s="15">
        <v>8768</v>
      </c>
      <c r="K14" s="16">
        <f t="shared" si="3"/>
        <v>85.666829506595022</v>
      </c>
      <c r="L14" s="15">
        <v>1467</v>
      </c>
      <c r="M14" s="16">
        <f t="shared" si="4"/>
        <v>14.333170493404984</v>
      </c>
      <c r="N14" s="15">
        <v>10235</v>
      </c>
      <c r="O14" s="16">
        <f t="shared" si="5"/>
        <v>9.9149455574069059</v>
      </c>
      <c r="P14" s="12"/>
      <c r="Q14" s="14" t="s">
        <v>59</v>
      </c>
      <c r="R14" s="15">
        <v>857</v>
      </c>
      <c r="S14" s="16">
        <f t="shared" si="6"/>
        <v>66.485647788983698</v>
      </c>
      <c r="T14" s="15">
        <v>432</v>
      </c>
      <c r="U14" s="16">
        <f t="shared" si="7"/>
        <v>33.514352211016288</v>
      </c>
      <c r="V14" s="15">
        <v>1289</v>
      </c>
      <c r="W14" s="16">
        <f t="shared" si="8"/>
        <v>1.2486922152904252</v>
      </c>
      <c r="X14" s="12"/>
      <c r="Y14" s="64"/>
      <c r="Z14" s="64"/>
      <c r="AA14" s="64"/>
      <c r="AB14" s="64"/>
      <c r="AC14" s="64"/>
      <c r="AD14" s="64"/>
      <c r="AE14" s="64"/>
    </row>
    <row r="15" spans="1:44" x14ac:dyDescent="0.25">
      <c r="A15" s="14" t="s">
        <v>19</v>
      </c>
      <c r="B15" s="15">
        <v>12</v>
      </c>
      <c r="C15" s="16">
        <f t="shared" si="0"/>
        <v>16</v>
      </c>
      <c r="D15" s="15">
        <v>63</v>
      </c>
      <c r="E15" s="16">
        <f t="shared" si="1"/>
        <v>84</v>
      </c>
      <c r="F15" s="15">
        <v>75</v>
      </c>
      <c r="G15" s="16">
        <f t="shared" si="2"/>
        <v>7.2654706087495635E-2</v>
      </c>
      <c r="H15" s="12"/>
      <c r="I15" s="14" t="s">
        <v>131</v>
      </c>
      <c r="J15" s="15">
        <v>2956</v>
      </c>
      <c r="K15" s="16">
        <f t="shared" si="3"/>
        <v>32.880978865406007</v>
      </c>
      <c r="L15" s="15">
        <v>6034</v>
      </c>
      <c r="M15" s="16">
        <f t="shared" si="4"/>
        <v>67.119021134593993</v>
      </c>
      <c r="N15" s="15">
        <v>8990</v>
      </c>
      <c r="O15" s="16">
        <f t="shared" si="5"/>
        <v>8.7088774363544772</v>
      </c>
      <c r="P15" s="12"/>
      <c r="Q15" s="14" t="s">
        <v>60</v>
      </c>
      <c r="R15" s="15">
        <v>446</v>
      </c>
      <c r="S15" s="16">
        <f t="shared" si="6"/>
        <v>69.6875</v>
      </c>
      <c r="T15" s="15">
        <v>194</v>
      </c>
      <c r="U15" s="16">
        <f t="shared" si="7"/>
        <v>30.312499999999996</v>
      </c>
      <c r="V15" s="15">
        <v>640</v>
      </c>
      <c r="W15" s="16">
        <f t="shared" si="8"/>
        <v>0.61998682527996285</v>
      </c>
      <c r="X15" s="12"/>
      <c r="Y15" s="12"/>
      <c r="Z15" s="12"/>
      <c r="AA15" s="12"/>
      <c r="AB15" s="12"/>
      <c r="AC15" s="12"/>
      <c r="AD15" s="12"/>
      <c r="AE15" s="12"/>
    </row>
    <row r="16" spans="1:44" x14ac:dyDescent="0.25">
      <c r="A16" s="14" t="s">
        <v>20</v>
      </c>
      <c r="B16" s="15">
        <v>43</v>
      </c>
      <c r="C16" s="16">
        <f t="shared" si="0"/>
        <v>62.318840579710141</v>
      </c>
      <c r="D16" s="15">
        <v>26</v>
      </c>
      <c r="E16" s="16">
        <f t="shared" si="1"/>
        <v>37.681159420289859</v>
      </c>
      <c r="F16" s="15">
        <v>69</v>
      </c>
      <c r="G16" s="16">
        <f t="shared" si="2"/>
        <v>6.6842329600495992E-2</v>
      </c>
      <c r="H16" s="12"/>
      <c r="I16" s="14" t="s">
        <v>125</v>
      </c>
      <c r="J16" s="15">
        <v>225</v>
      </c>
      <c r="K16" s="16">
        <f t="shared" si="3"/>
        <v>70.09345794392523</v>
      </c>
      <c r="L16" s="15">
        <v>96</v>
      </c>
      <c r="M16" s="16">
        <f t="shared" si="4"/>
        <v>29.906542056074763</v>
      </c>
      <c r="N16" s="15">
        <v>321</v>
      </c>
      <c r="O16" s="16">
        <f t="shared" si="5"/>
        <v>0.31096214205448131</v>
      </c>
      <c r="P16" s="12"/>
      <c r="Q16" s="14" t="s">
        <v>61</v>
      </c>
      <c r="R16" s="15">
        <v>157</v>
      </c>
      <c r="S16" s="16">
        <f t="shared" si="6"/>
        <v>62.8</v>
      </c>
      <c r="T16" s="15">
        <v>93</v>
      </c>
      <c r="U16" s="16">
        <f t="shared" si="7"/>
        <v>37.200000000000003</v>
      </c>
      <c r="V16" s="15">
        <v>250</v>
      </c>
      <c r="W16" s="16">
        <f t="shared" si="8"/>
        <v>0.2421823536249855</v>
      </c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s="14" t="s">
        <v>21</v>
      </c>
      <c r="B17" s="15">
        <v>62</v>
      </c>
      <c r="C17" s="16">
        <f t="shared" si="0"/>
        <v>24.031007751937985</v>
      </c>
      <c r="D17" s="15">
        <v>196</v>
      </c>
      <c r="E17" s="16">
        <f t="shared" si="1"/>
        <v>75.968992248062023</v>
      </c>
      <c r="F17" s="15">
        <v>258</v>
      </c>
      <c r="G17" s="16">
        <f t="shared" si="2"/>
        <v>0.24993218894098501</v>
      </c>
      <c r="H17" s="12"/>
      <c r="I17" s="14" t="s">
        <v>10</v>
      </c>
      <c r="J17" s="15">
        <v>137</v>
      </c>
      <c r="K17" s="16">
        <f t="shared" si="3"/>
        <v>22.986577181208055</v>
      </c>
      <c r="L17" s="15">
        <v>459</v>
      </c>
      <c r="M17" s="16">
        <f t="shared" si="4"/>
        <v>77.013422818791938</v>
      </c>
      <c r="N17" s="15">
        <v>596</v>
      </c>
      <c r="O17" s="16">
        <f t="shared" si="5"/>
        <v>0.57736273104196534</v>
      </c>
      <c r="P17" s="12"/>
      <c r="Q17" s="14" t="s">
        <v>69</v>
      </c>
      <c r="R17" s="15">
        <v>56</v>
      </c>
      <c r="S17" s="16">
        <f t="shared" si="6"/>
        <v>46.280991735537192</v>
      </c>
      <c r="T17" s="15">
        <v>65</v>
      </c>
      <c r="U17" s="16">
        <f t="shared" si="7"/>
        <v>53.719008264462808</v>
      </c>
      <c r="V17" s="15">
        <v>121</v>
      </c>
      <c r="W17" s="16">
        <f t="shared" si="8"/>
        <v>0.11721625915449296</v>
      </c>
      <c r="X17" s="12"/>
      <c r="Y17" s="12"/>
      <c r="Z17" s="12"/>
      <c r="AA17" s="12"/>
      <c r="AB17" s="12"/>
      <c r="AC17" s="12"/>
      <c r="AD17" s="12"/>
      <c r="AE17" s="12"/>
    </row>
    <row r="18" spans="1:31" x14ac:dyDescent="0.25">
      <c r="A18" s="14" t="s">
        <v>22</v>
      </c>
      <c r="B18" s="15">
        <v>173</v>
      </c>
      <c r="C18" s="16">
        <f t="shared" si="0"/>
        <v>86.934673366834176</v>
      </c>
      <c r="D18" s="15">
        <v>26</v>
      </c>
      <c r="E18" s="16">
        <f t="shared" si="1"/>
        <v>13.06532663316583</v>
      </c>
      <c r="F18" s="15">
        <v>199</v>
      </c>
      <c r="G18" s="16">
        <f t="shared" si="2"/>
        <v>0.19277715348548843</v>
      </c>
      <c r="H18" s="12"/>
      <c r="I18" s="14" t="s">
        <v>11</v>
      </c>
      <c r="J18" s="15">
        <v>13260</v>
      </c>
      <c r="K18" s="16">
        <f t="shared" si="3"/>
        <v>66.636514397708424</v>
      </c>
      <c r="L18" s="15">
        <v>6639</v>
      </c>
      <c r="M18" s="16">
        <f t="shared" si="4"/>
        <v>33.363485602291568</v>
      </c>
      <c r="N18" s="15">
        <v>19899</v>
      </c>
      <c r="O18" s="16">
        <f t="shared" si="5"/>
        <v>19.276746619134343</v>
      </c>
      <c r="P18" s="12"/>
      <c r="Q18" s="17" t="s">
        <v>46</v>
      </c>
      <c r="R18" s="8">
        <v>69136</v>
      </c>
      <c r="S18" s="18">
        <f>R18/V18*100</f>
        <v>66.974076800867977</v>
      </c>
      <c r="T18" s="8">
        <v>34092</v>
      </c>
      <c r="U18" s="18">
        <f>T18/V18*100</f>
        <v>33.025923199132016</v>
      </c>
      <c r="V18" s="8">
        <v>103228</v>
      </c>
      <c r="W18" s="18">
        <f>S18+U18</f>
        <v>100</v>
      </c>
      <c r="X18" s="12"/>
      <c r="Y18" s="12"/>
      <c r="Z18" s="12"/>
      <c r="AA18" s="12"/>
      <c r="AB18" s="12"/>
      <c r="AC18" s="12"/>
      <c r="AD18" s="12"/>
      <c r="AE18" s="12"/>
    </row>
    <row r="19" spans="1:31" ht="15" customHeight="1" x14ac:dyDescent="0.25">
      <c r="A19" s="20" t="s">
        <v>72</v>
      </c>
      <c r="B19" s="15">
        <v>72</v>
      </c>
      <c r="C19" s="21">
        <f t="shared" si="0"/>
        <v>62.608695652173921</v>
      </c>
      <c r="D19" s="15">
        <v>43</v>
      </c>
      <c r="E19" s="16">
        <f t="shared" si="1"/>
        <v>37.391304347826086</v>
      </c>
      <c r="F19" s="15">
        <v>115</v>
      </c>
      <c r="G19" s="16">
        <f t="shared" si="2"/>
        <v>0.11140388266749331</v>
      </c>
      <c r="H19" s="12"/>
      <c r="I19" s="14" t="s">
        <v>12</v>
      </c>
      <c r="J19" s="15">
        <v>11253</v>
      </c>
      <c r="K19" s="16">
        <f t="shared" si="3"/>
        <v>84.691804018965911</v>
      </c>
      <c r="L19" s="15">
        <v>2034</v>
      </c>
      <c r="M19" s="16">
        <f t="shared" si="4"/>
        <v>15.308195981034093</v>
      </c>
      <c r="N19" s="15">
        <v>13287</v>
      </c>
      <c r="O19" s="16">
        <f t="shared" si="5"/>
        <v>12.871507730460726</v>
      </c>
      <c r="P19" s="12"/>
      <c r="Q19" s="64" t="s">
        <v>136</v>
      </c>
      <c r="R19" s="64"/>
      <c r="S19" s="64"/>
      <c r="T19" s="64"/>
      <c r="U19" s="64"/>
      <c r="V19" s="64"/>
      <c r="W19" s="64"/>
      <c r="X19" s="12"/>
      <c r="Y19" s="12"/>
      <c r="Z19" s="12"/>
      <c r="AA19" s="12"/>
      <c r="AB19" s="12"/>
      <c r="AC19" s="12"/>
      <c r="AD19" s="12"/>
      <c r="AE19" s="12"/>
    </row>
    <row r="20" spans="1:31" x14ac:dyDescent="0.25">
      <c r="A20" s="14" t="s">
        <v>73</v>
      </c>
      <c r="B20" s="15">
        <v>257</v>
      </c>
      <c r="C20" s="16">
        <f t="shared" si="0"/>
        <v>75.366568914956005</v>
      </c>
      <c r="D20" s="15">
        <v>84</v>
      </c>
      <c r="E20" s="16">
        <f t="shared" si="1"/>
        <v>24.633431085043988</v>
      </c>
      <c r="F20" s="15">
        <v>341</v>
      </c>
      <c r="G20" s="16">
        <f t="shared" si="2"/>
        <v>0.33033673034448013</v>
      </c>
      <c r="H20" s="12"/>
      <c r="I20" s="14" t="s">
        <v>132</v>
      </c>
      <c r="J20" s="15">
        <v>1863</v>
      </c>
      <c r="K20" s="16">
        <f t="shared" si="3"/>
        <v>22.642197374817698</v>
      </c>
      <c r="L20" s="15">
        <v>6365</v>
      </c>
      <c r="M20" s="16">
        <f t="shared" si="4"/>
        <v>77.357802625182302</v>
      </c>
      <c r="N20" s="15">
        <v>8228</v>
      </c>
      <c r="O20" s="16">
        <f t="shared" si="5"/>
        <v>7.9707056225055224</v>
      </c>
      <c r="P20" s="12"/>
      <c r="Q20" s="64"/>
      <c r="R20" s="64"/>
      <c r="S20" s="64"/>
      <c r="T20" s="64"/>
      <c r="U20" s="64"/>
      <c r="V20" s="64"/>
      <c r="W20" s="64"/>
      <c r="X20" s="12"/>
      <c r="Y20" s="12"/>
      <c r="Z20" s="12"/>
      <c r="AA20" s="12"/>
      <c r="AB20" s="12"/>
      <c r="AC20" s="12"/>
      <c r="AD20" s="12"/>
      <c r="AE20" s="12"/>
    </row>
    <row r="21" spans="1:31" x14ac:dyDescent="0.25">
      <c r="A21" s="14" t="s">
        <v>74</v>
      </c>
      <c r="B21" s="15">
        <v>1</v>
      </c>
      <c r="C21" s="16">
        <f t="shared" si="0"/>
        <v>7.1428571428571423</v>
      </c>
      <c r="D21" s="15">
        <v>13</v>
      </c>
      <c r="E21" s="16">
        <f t="shared" si="1"/>
        <v>92.857142857142861</v>
      </c>
      <c r="F21" s="15">
        <v>14</v>
      </c>
      <c r="G21" s="16">
        <f t="shared" si="2"/>
        <v>1.3562211802999186E-2</v>
      </c>
      <c r="H21" s="12"/>
      <c r="I21" s="14" t="s">
        <v>93</v>
      </c>
      <c r="J21" s="15">
        <v>19003</v>
      </c>
      <c r="K21" s="16">
        <f t="shared" si="3"/>
        <v>74.163837177535811</v>
      </c>
      <c r="L21" s="15">
        <v>6620</v>
      </c>
      <c r="M21" s="16">
        <f t="shared" si="4"/>
        <v>25.836162822464193</v>
      </c>
      <c r="N21" s="15">
        <v>25623</v>
      </c>
      <c r="O21" s="16">
        <f t="shared" si="5"/>
        <v>24.82175378773201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5">
      <c r="A22" s="14" t="s">
        <v>75</v>
      </c>
      <c r="B22" s="15">
        <v>1140</v>
      </c>
      <c r="C22" s="16">
        <f t="shared" si="0"/>
        <v>64.406779661016941</v>
      </c>
      <c r="D22" s="15">
        <v>630</v>
      </c>
      <c r="E22" s="16">
        <f t="shared" si="1"/>
        <v>35.593220338983052</v>
      </c>
      <c r="F22" s="15">
        <v>1770</v>
      </c>
      <c r="G22" s="16">
        <f t="shared" si="2"/>
        <v>1.7146510636648971</v>
      </c>
      <c r="H22" s="12"/>
      <c r="I22" s="17" t="s">
        <v>46</v>
      </c>
      <c r="J22" s="8">
        <v>69136</v>
      </c>
      <c r="K22" s="18">
        <f>J22/N22*100</f>
        <v>66.974076800867977</v>
      </c>
      <c r="L22" s="8">
        <v>34092</v>
      </c>
      <c r="M22" s="18">
        <f>L22/N22*100</f>
        <v>33.025923199132016</v>
      </c>
      <c r="N22" s="8">
        <v>103228</v>
      </c>
      <c r="O22" s="19">
        <f>K22+M22</f>
        <v>100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5" customHeight="1" x14ac:dyDescent="0.25">
      <c r="A23" s="14" t="s">
        <v>25</v>
      </c>
      <c r="B23" s="15">
        <v>93</v>
      </c>
      <c r="C23" s="16">
        <f t="shared" si="0"/>
        <v>73.80952380952381</v>
      </c>
      <c r="D23" s="15">
        <v>33</v>
      </c>
      <c r="E23" s="16">
        <f t="shared" si="1"/>
        <v>26.190476190476193</v>
      </c>
      <c r="F23" s="15">
        <v>126</v>
      </c>
      <c r="G23" s="16">
        <f t="shared" si="2"/>
        <v>0.12205990622699268</v>
      </c>
      <c r="H23" s="12"/>
      <c r="I23" s="48" t="s">
        <v>135</v>
      </c>
      <c r="J23" s="48"/>
      <c r="K23" s="48"/>
      <c r="L23" s="48"/>
      <c r="M23" s="48"/>
      <c r="N23" s="48"/>
      <c r="O23" s="48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14" t="s">
        <v>26</v>
      </c>
      <c r="B24" s="15">
        <v>421</v>
      </c>
      <c r="C24" s="16">
        <f t="shared" si="0"/>
        <v>17.232910356119525</v>
      </c>
      <c r="D24" s="15">
        <v>2022</v>
      </c>
      <c r="E24" s="16">
        <f t="shared" si="1"/>
        <v>82.767089643880482</v>
      </c>
      <c r="F24" s="15">
        <v>2443</v>
      </c>
      <c r="G24" s="16">
        <f t="shared" si="2"/>
        <v>2.366605959623358</v>
      </c>
      <c r="H24" s="12"/>
      <c r="I24" s="48"/>
      <c r="J24" s="48"/>
      <c r="K24" s="48"/>
      <c r="L24" s="48"/>
      <c r="M24" s="48"/>
      <c r="N24" s="48"/>
      <c r="O24" s="48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s="14" t="s">
        <v>27</v>
      </c>
      <c r="B25" s="15">
        <v>1322</v>
      </c>
      <c r="C25" s="16">
        <f t="shared" si="0"/>
        <v>59.255939040788888</v>
      </c>
      <c r="D25" s="15">
        <v>909</v>
      </c>
      <c r="E25" s="16">
        <f t="shared" si="1"/>
        <v>40.744060959211112</v>
      </c>
      <c r="F25" s="15">
        <v>2231</v>
      </c>
      <c r="G25" s="16">
        <f t="shared" si="2"/>
        <v>2.1612353237493704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14" t="s">
        <v>77</v>
      </c>
      <c r="B26" s="15">
        <v>1703</v>
      </c>
      <c r="C26" s="16">
        <f t="shared" si="0"/>
        <v>58.98856944925528</v>
      </c>
      <c r="D26" s="15">
        <v>1184</v>
      </c>
      <c r="E26" s="16">
        <f t="shared" si="1"/>
        <v>41.011430550744713</v>
      </c>
      <c r="F26" s="15">
        <v>2887</v>
      </c>
      <c r="G26" s="16">
        <f t="shared" si="2"/>
        <v>2.7967218196613319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5">
      <c r="A27" s="14" t="s">
        <v>95</v>
      </c>
      <c r="B27" s="15">
        <v>7646</v>
      </c>
      <c r="C27" s="16">
        <f t="shared" si="0"/>
        <v>81.722958529286018</v>
      </c>
      <c r="D27" s="15">
        <v>1710</v>
      </c>
      <c r="E27" s="16">
        <f t="shared" si="1"/>
        <v>18.277041470713982</v>
      </c>
      <c r="F27" s="15">
        <v>9356</v>
      </c>
      <c r="G27" s="16">
        <f t="shared" si="2"/>
        <v>9.0634324020614567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5">
      <c r="A28" s="14" t="s">
        <v>28</v>
      </c>
      <c r="B28" s="15">
        <v>209</v>
      </c>
      <c r="C28" s="16">
        <f t="shared" si="0"/>
        <v>73.076923076923066</v>
      </c>
      <c r="D28" s="15">
        <v>77</v>
      </c>
      <c r="E28" s="16">
        <f t="shared" si="1"/>
        <v>26.923076923076923</v>
      </c>
      <c r="F28" s="15">
        <v>286</v>
      </c>
      <c r="G28" s="16">
        <f t="shared" si="2"/>
        <v>0.27705661254698338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5">
      <c r="A29" s="14" t="s">
        <v>29</v>
      </c>
      <c r="B29" s="15">
        <v>82</v>
      </c>
      <c r="C29" s="16">
        <f t="shared" si="0"/>
        <v>84.536082474226802</v>
      </c>
      <c r="D29" s="15">
        <v>15</v>
      </c>
      <c r="E29" s="16">
        <f t="shared" si="1"/>
        <v>15.463917525773196</v>
      </c>
      <c r="F29" s="15">
        <v>97</v>
      </c>
      <c r="G29" s="16">
        <f t="shared" si="2"/>
        <v>9.3966753206494363E-2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5">
      <c r="A30" s="14" t="s">
        <v>30</v>
      </c>
      <c r="B30" s="15">
        <v>1119</v>
      </c>
      <c r="C30" s="16">
        <f t="shared" si="0"/>
        <v>57.20858895705522</v>
      </c>
      <c r="D30" s="15">
        <v>837</v>
      </c>
      <c r="E30" s="16">
        <f t="shared" si="1"/>
        <v>42.791411042944787</v>
      </c>
      <c r="F30" s="15">
        <v>1956</v>
      </c>
      <c r="G30" s="16">
        <f t="shared" si="2"/>
        <v>1.8948347347618861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5">
      <c r="A31" s="14" t="s">
        <v>31</v>
      </c>
      <c r="B31" s="15">
        <v>22401</v>
      </c>
      <c r="C31" s="16">
        <f t="shared" si="0"/>
        <v>75.855880261420211</v>
      </c>
      <c r="D31" s="15">
        <v>7130</v>
      </c>
      <c r="E31" s="16">
        <f t="shared" si="1"/>
        <v>24.144119738579796</v>
      </c>
      <c r="F31" s="15">
        <v>29531</v>
      </c>
      <c r="G31" s="16">
        <f t="shared" si="2"/>
        <v>28.607548339597784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5">
      <c r="A32" s="14" t="s">
        <v>65</v>
      </c>
      <c r="B32" s="15">
        <v>766</v>
      </c>
      <c r="C32" s="16">
        <f t="shared" si="0"/>
        <v>71.322160148975783</v>
      </c>
      <c r="D32" s="15">
        <v>308</v>
      </c>
      <c r="E32" s="16">
        <f t="shared" si="1"/>
        <v>28.677839851024206</v>
      </c>
      <c r="F32" s="15">
        <v>1074</v>
      </c>
      <c r="G32" s="16">
        <f t="shared" si="2"/>
        <v>1.0404153911729375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5">
      <c r="A33" s="14" t="s">
        <v>78</v>
      </c>
      <c r="B33" s="15">
        <v>909</v>
      </c>
      <c r="C33" s="16">
        <f t="shared" si="0"/>
        <v>62.132604237867398</v>
      </c>
      <c r="D33" s="15">
        <v>554</v>
      </c>
      <c r="E33" s="16">
        <f t="shared" si="1"/>
        <v>37.867395762132602</v>
      </c>
      <c r="F33" s="15">
        <v>1463</v>
      </c>
      <c r="G33" s="16">
        <f t="shared" si="2"/>
        <v>1.417251133413415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5">
      <c r="A34" s="14" t="s">
        <v>32</v>
      </c>
      <c r="B34" s="15">
        <v>203</v>
      </c>
      <c r="C34" s="16">
        <f t="shared" si="0"/>
        <v>61.702127659574465</v>
      </c>
      <c r="D34" s="15">
        <v>126</v>
      </c>
      <c r="E34" s="16">
        <f t="shared" si="1"/>
        <v>38.297872340425535</v>
      </c>
      <c r="F34" s="15">
        <v>329</v>
      </c>
      <c r="G34" s="16">
        <f t="shared" si="2"/>
        <v>0.3187119773704809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5">
      <c r="A35" s="14" t="s">
        <v>33</v>
      </c>
      <c r="B35" s="15">
        <v>537</v>
      </c>
      <c r="C35" s="16">
        <f t="shared" si="0"/>
        <v>64.004767580452921</v>
      </c>
      <c r="D35" s="15">
        <v>302</v>
      </c>
      <c r="E35" s="16">
        <f t="shared" si="1"/>
        <v>35.995232419547079</v>
      </c>
      <c r="F35" s="15">
        <v>839</v>
      </c>
      <c r="G35" s="16">
        <f t="shared" si="2"/>
        <v>0.81276397876545114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5">
      <c r="A36" s="14" t="s">
        <v>79</v>
      </c>
      <c r="B36" s="15">
        <v>1021</v>
      </c>
      <c r="C36" s="16">
        <f t="shared" si="0"/>
        <v>61.841308298001209</v>
      </c>
      <c r="D36" s="15">
        <v>630</v>
      </c>
      <c r="E36" s="16">
        <f t="shared" si="1"/>
        <v>38.158691701998784</v>
      </c>
      <c r="F36" s="15">
        <v>1651</v>
      </c>
      <c r="G36" s="16">
        <f t="shared" si="2"/>
        <v>1.5993722633394041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5">
      <c r="A37" s="14" t="s">
        <v>34</v>
      </c>
      <c r="B37" s="15">
        <v>794</v>
      </c>
      <c r="C37" s="16">
        <f t="shared" si="0"/>
        <v>70.141342756183747</v>
      </c>
      <c r="D37" s="15">
        <v>338</v>
      </c>
      <c r="E37" s="16">
        <f t="shared" si="1"/>
        <v>29.858657243816257</v>
      </c>
      <c r="F37" s="15">
        <v>1132</v>
      </c>
      <c r="G37" s="16">
        <f t="shared" si="2"/>
        <v>1.0966016972139341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5">
      <c r="A38" s="14" t="s">
        <v>35</v>
      </c>
      <c r="B38" s="15">
        <v>375</v>
      </c>
      <c r="C38" s="16">
        <f t="shared" si="0"/>
        <v>59.429477020602221</v>
      </c>
      <c r="D38" s="15">
        <v>256</v>
      </c>
      <c r="E38" s="16">
        <f t="shared" si="1"/>
        <v>40.570522979397779</v>
      </c>
      <c r="F38" s="15">
        <v>631</v>
      </c>
      <c r="G38" s="16">
        <f t="shared" si="2"/>
        <v>0.61126826054946326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5">
      <c r="A39" s="14" t="s">
        <v>36</v>
      </c>
      <c r="B39" s="15">
        <v>2651</v>
      </c>
      <c r="C39" s="16">
        <f t="shared" si="0"/>
        <v>55.681579500105016</v>
      </c>
      <c r="D39" s="15">
        <v>2110</v>
      </c>
      <c r="E39" s="16">
        <f t="shared" si="1"/>
        <v>44.318420499894977</v>
      </c>
      <c r="F39" s="15">
        <v>4761</v>
      </c>
      <c r="G39" s="16">
        <f t="shared" si="2"/>
        <v>4.6121207424342234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14" t="s">
        <v>90</v>
      </c>
      <c r="B40" s="15">
        <v>8022</v>
      </c>
      <c r="C40" s="16">
        <f t="shared" si="0"/>
        <v>62.080173347778981</v>
      </c>
      <c r="D40" s="15">
        <v>4900</v>
      </c>
      <c r="E40" s="16">
        <f t="shared" si="1"/>
        <v>37.919826652221019</v>
      </c>
      <c r="F40" s="15">
        <v>12922</v>
      </c>
      <c r="G40" s="16">
        <f t="shared" si="2"/>
        <v>12.517921494168249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14" t="s">
        <v>80</v>
      </c>
      <c r="B41" s="15">
        <v>30</v>
      </c>
      <c r="C41" s="16">
        <f t="shared" si="0"/>
        <v>30.612244897959183</v>
      </c>
      <c r="D41" s="15">
        <v>68</v>
      </c>
      <c r="E41" s="16">
        <f t="shared" si="1"/>
        <v>69.387755102040813</v>
      </c>
      <c r="F41" s="15">
        <v>98</v>
      </c>
      <c r="G41" s="16">
        <f t="shared" si="2"/>
        <v>9.4935482620994299E-2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14" t="s">
        <v>37</v>
      </c>
      <c r="B42" s="15">
        <v>995</v>
      </c>
      <c r="C42" s="16">
        <f t="shared" si="0"/>
        <v>88.444444444444443</v>
      </c>
      <c r="D42" s="15">
        <v>130</v>
      </c>
      <c r="E42" s="16">
        <f t="shared" si="1"/>
        <v>11.555555555555555</v>
      </c>
      <c r="F42" s="15">
        <v>1125</v>
      </c>
      <c r="G42" s="16">
        <f t="shared" si="2"/>
        <v>1.0898205913124346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5">
      <c r="A43" s="14" t="s">
        <v>38</v>
      </c>
      <c r="B43" s="15">
        <v>128</v>
      </c>
      <c r="C43" s="16">
        <f t="shared" si="0"/>
        <v>53.556485355648533</v>
      </c>
      <c r="D43" s="15">
        <v>111</v>
      </c>
      <c r="E43" s="16">
        <f t="shared" si="1"/>
        <v>46.443514644351467</v>
      </c>
      <c r="F43" s="15">
        <v>239</v>
      </c>
      <c r="G43" s="16">
        <f t="shared" si="2"/>
        <v>0.23152633006548609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14" t="s">
        <v>81</v>
      </c>
      <c r="B44" s="15">
        <v>3291</v>
      </c>
      <c r="C44" s="16">
        <f t="shared" si="0"/>
        <v>64.428347689898203</v>
      </c>
      <c r="D44" s="15">
        <v>1817</v>
      </c>
      <c r="E44" s="16">
        <f t="shared" si="1"/>
        <v>35.571652310101804</v>
      </c>
      <c r="F44" s="15">
        <v>5108</v>
      </c>
      <c r="G44" s="16">
        <f t="shared" si="2"/>
        <v>4.9482698492657029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5">
      <c r="A45" s="14" t="s">
        <v>39</v>
      </c>
      <c r="B45" s="15">
        <v>651</v>
      </c>
      <c r="C45" s="16">
        <f t="shared" si="0"/>
        <v>57.559681697612731</v>
      </c>
      <c r="D45" s="15">
        <v>480</v>
      </c>
      <c r="E45" s="16">
        <f t="shared" si="1"/>
        <v>42.440318302387269</v>
      </c>
      <c r="F45" s="15">
        <v>1131</v>
      </c>
      <c r="G45" s="16">
        <f t="shared" si="2"/>
        <v>1.0956329677994341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5">
      <c r="A46" s="14" t="s">
        <v>40</v>
      </c>
      <c r="B46" s="15">
        <v>191</v>
      </c>
      <c r="C46" s="16">
        <f t="shared" si="0"/>
        <v>41.341991341991339</v>
      </c>
      <c r="D46" s="15">
        <v>271</v>
      </c>
      <c r="E46" s="16">
        <f t="shared" si="1"/>
        <v>58.658008658008654</v>
      </c>
      <c r="F46" s="15">
        <v>462</v>
      </c>
      <c r="G46" s="16">
        <f t="shared" si="2"/>
        <v>0.44755298949897315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5">
      <c r="A47" s="14" t="s">
        <v>41</v>
      </c>
      <c r="B47" s="15">
        <v>994</v>
      </c>
      <c r="C47" s="16">
        <f t="shared" si="0"/>
        <v>78.826328310864398</v>
      </c>
      <c r="D47" s="15">
        <v>267</v>
      </c>
      <c r="E47" s="16">
        <f t="shared" si="1"/>
        <v>21.173671689135606</v>
      </c>
      <c r="F47" s="15">
        <v>1261</v>
      </c>
      <c r="G47" s="16">
        <f t="shared" si="2"/>
        <v>1.2215677916844268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5">
      <c r="A48" s="14" t="s">
        <v>42</v>
      </c>
      <c r="B48" s="15">
        <v>1417</v>
      </c>
      <c r="C48" s="16">
        <f t="shared" si="0"/>
        <v>60.685224839400433</v>
      </c>
      <c r="D48" s="15">
        <v>918</v>
      </c>
      <c r="E48" s="16">
        <f t="shared" si="1"/>
        <v>39.314775160599574</v>
      </c>
      <c r="F48" s="15">
        <v>2335</v>
      </c>
      <c r="G48" s="16">
        <f t="shared" si="2"/>
        <v>2.2619831828573642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5">
      <c r="A49" s="14" t="s">
        <v>43</v>
      </c>
      <c r="B49" s="15">
        <v>58</v>
      </c>
      <c r="C49" s="16">
        <f t="shared" si="0"/>
        <v>50.434782608695649</v>
      </c>
      <c r="D49" s="15">
        <v>57</v>
      </c>
      <c r="E49" s="16">
        <f t="shared" si="1"/>
        <v>49.565217391304351</v>
      </c>
      <c r="F49" s="15">
        <v>115</v>
      </c>
      <c r="G49" s="16">
        <f t="shared" si="2"/>
        <v>0.11140388266749331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5">
      <c r="A50" s="14" t="s">
        <v>82</v>
      </c>
      <c r="B50" s="15">
        <v>162</v>
      </c>
      <c r="C50" s="16">
        <f t="shared" si="0"/>
        <v>83.505154639175259</v>
      </c>
      <c r="D50" s="15">
        <v>32</v>
      </c>
      <c r="E50" s="16">
        <f t="shared" si="1"/>
        <v>16.494845360824741</v>
      </c>
      <c r="F50" s="15">
        <v>194</v>
      </c>
      <c r="G50" s="16">
        <f t="shared" si="2"/>
        <v>0.18793350641298873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5">
      <c r="A51" s="14" t="s">
        <v>83</v>
      </c>
      <c r="B51" s="15">
        <v>320</v>
      </c>
      <c r="C51" s="16">
        <f t="shared" si="0"/>
        <v>72.398190045248867</v>
      </c>
      <c r="D51" s="15">
        <v>122</v>
      </c>
      <c r="E51" s="16">
        <f t="shared" si="1"/>
        <v>27.601809954751133</v>
      </c>
      <c r="F51" s="15">
        <v>442</v>
      </c>
      <c r="G51" s="16">
        <f t="shared" si="2"/>
        <v>0.42817840120897427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5">
      <c r="A52" s="14" t="s">
        <v>84</v>
      </c>
      <c r="B52" s="15">
        <v>7104</v>
      </c>
      <c r="C52" s="16">
        <f t="shared" si="0"/>
        <v>63.965424095083733</v>
      </c>
      <c r="D52" s="15">
        <v>4002</v>
      </c>
      <c r="E52" s="16">
        <f t="shared" si="1"/>
        <v>36.03457590491626</v>
      </c>
      <c r="F52" s="15">
        <v>11106</v>
      </c>
      <c r="G52" s="16">
        <f t="shared" si="2"/>
        <v>10.758708877436355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5">
      <c r="A53" s="14" t="s">
        <v>44</v>
      </c>
      <c r="B53" s="15">
        <v>1139</v>
      </c>
      <c r="C53" s="16">
        <f t="shared" si="0"/>
        <v>71.951989892608964</v>
      </c>
      <c r="D53" s="15">
        <v>444</v>
      </c>
      <c r="E53" s="16">
        <f t="shared" si="1"/>
        <v>28.048010107391029</v>
      </c>
      <c r="F53" s="15">
        <v>1583</v>
      </c>
      <c r="G53" s="16">
        <f t="shared" si="2"/>
        <v>1.533498663153408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5">
      <c r="A54" s="14" t="s">
        <v>45</v>
      </c>
      <c r="B54" s="15">
        <v>37</v>
      </c>
      <c r="C54" s="16">
        <f t="shared" si="0"/>
        <v>92.5</v>
      </c>
      <c r="D54" s="15">
        <v>3</v>
      </c>
      <c r="E54" s="16">
        <f t="shared" si="1"/>
        <v>7.5</v>
      </c>
      <c r="F54" s="15">
        <v>40</v>
      </c>
      <c r="G54" s="16">
        <f t="shared" si="2"/>
        <v>3.8749176579997678E-2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5">
      <c r="A55" s="17" t="s">
        <v>46</v>
      </c>
      <c r="B55" s="8">
        <v>69136</v>
      </c>
      <c r="C55" s="47">
        <f>+(B55/F55)*100</f>
        <v>66.974076800867977</v>
      </c>
      <c r="D55" s="8">
        <v>34092</v>
      </c>
      <c r="E55" s="47">
        <f>+(D55/F55)*100</f>
        <v>33.025923199132016</v>
      </c>
      <c r="F55" s="8">
        <v>103228</v>
      </c>
      <c r="G55" s="47">
        <f>+C55+E55</f>
        <v>100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5">
      <c r="A56" s="50" t="s">
        <v>134</v>
      </c>
      <c r="B56" s="50"/>
      <c r="C56" s="50"/>
      <c r="D56" s="50"/>
      <c r="E56" s="50"/>
      <c r="F56" s="50"/>
      <c r="G56" s="50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5">
      <c r="A57" s="22" t="s">
        <v>133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</sheetData>
  <mergeCells count="25">
    <mergeCell ref="Y13:AE14"/>
    <mergeCell ref="Y5:AE5"/>
    <mergeCell ref="R6:U6"/>
    <mergeCell ref="W6:W7"/>
    <mergeCell ref="Z6:AC6"/>
    <mergeCell ref="Q6:Q7"/>
    <mergeCell ref="V6:V7"/>
    <mergeCell ref="Y6:Y7"/>
    <mergeCell ref="AE6:AE7"/>
    <mergeCell ref="A56:G56"/>
    <mergeCell ref="A2:AR2"/>
    <mergeCell ref="A3:AG3"/>
    <mergeCell ref="AD6:AD7"/>
    <mergeCell ref="A6:A7"/>
    <mergeCell ref="F6:F7"/>
    <mergeCell ref="I6:I7"/>
    <mergeCell ref="N6:N7"/>
    <mergeCell ref="B6:E6"/>
    <mergeCell ref="G6:G7"/>
    <mergeCell ref="O6:O7"/>
    <mergeCell ref="J6:M6"/>
    <mergeCell ref="I5:O5"/>
    <mergeCell ref="A5:G5"/>
    <mergeCell ref="Q5:W5"/>
    <mergeCell ref="Q19:W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E68A-9B76-40B5-8679-BE0EF7D70A0E}">
  <dimension ref="A1:AX58"/>
  <sheetViews>
    <sheetView showGridLines="0" zoomScale="86" zoomScaleNormal="86" workbookViewId="0">
      <selection activeCell="D4" sqref="D4"/>
    </sheetView>
  </sheetViews>
  <sheetFormatPr baseColWidth="10" defaultRowHeight="15" x14ac:dyDescent="0.25"/>
  <cols>
    <col min="1" max="1" width="101.85546875" style="27" bestFit="1" customWidth="1"/>
    <col min="2" max="2" width="13" style="27" bestFit="1" customWidth="1"/>
    <col min="3" max="3" width="8.140625" style="27" bestFit="1" customWidth="1"/>
    <col min="4" max="4" width="13" style="28" bestFit="1" customWidth="1"/>
    <col min="5" max="5" width="8.140625" style="27" bestFit="1" customWidth="1"/>
    <col min="6" max="6" width="10.42578125" style="27" bestFit="1" customWidth="1"/>
    <col min="7" max="7" width="9.7109375" style="27" customWidth="1"/>
    <col min="8" max="8" width="11.42578125" style="27"/>
    <col min="9" max="9" width="59.140625" style="27" customWidth="1"/>
    <col min="10" max="10" width="13.42578125" style="27" bestFit="1" customWidth="1"/>
    <col min="11" max="11" width="6.140625" style="27" bestFit="1" customWidth="1"/>
    <col min="12" max="12" width="15" style="27" bestFit="1" customWidth="1"/>
    <col min="13" max="13" width="6.140625" style="27" bestFit="1" customWidth="1"/>
    <col min="14" max="14" width="11.42578125" style="27"/>
    <col min="15" max="15" width="7.28515625" style="27" bestFit="1" customWidth="1"/>
    <col min="16" max="17" width="11.42578125" style="27"/>
    <col min="18" max="18" width="14.42578125" style="27" customWidth="1"/>
    <col min="19" max="19" width="13.42578125" style="27" customWidth="1"/>
    <col min="20" max="20" width="6.42578125" style="27" bestFit="1" customWidth="1"/>
    <col min="21" max="21" width="15.28515625" style="27" bestFit="1" customWidth="1"/>
    <col min="22" max="22" width="6.42578125" style="27" bestFit="1" customWidth="1"/>
    <col min="23" max="23" width="11.7109375" style="27" bestFit="1" customWidth="1"/>
    <col min="24" max="24" width="5.5703125" style="27" bestFit="1" customWidth="1"/>
    <col min="25" max="26" width="11.42578125" style="27"/>
    <col min="27" max="27" width="21.85546875" style="27" customWidth="1"/>
    <col min="28" max="28" width="13.42578125" style="27" bestFit="1" customWidth="1"/>
    <col min="29" max="29" width="8.140625" style="27" bestFit="1" customWidth="1"/>
    <col min="30" max="30" width="15" style="27" bestFit="1" customWidth="1"/>
    <col min="31" max="31" width="8.140625" style="27" bestFit="1" customWidth="1"/>
    <col min="32" max="32" width="11.42578125" style="27"/>
    <col min="33" max="33" width="9.28515625" style="27" bestFit="1" customWidth="1"/>
    <col min="34" max="35" width="11.42578125" style="27"/>
    <col min="36" max="36" width="66.85546875" style="27" customWidth="1"/>
    <col min="37" max="37" width="13.42578125" style="27" bestFit="1" customWidth="1"/>
    <col min="38" max="38" width="7" style="27" bestFit="1" customWidth="1"/>
    <col min="39" max="39" width="15" style="27" bestFit="1" customWidth="1"/>
    <col min="40" max="40" width="7" style="27" bestFit="1" customWidth="1"/>
    <col min="41" max="41" width="9" style="27" bestFit="1" customWidth="1"/>
    <col min="42" max="42" width="7.5703125" style="27" bestFit="1" customWidth="1"/>
    <col min="43" max="43" width="11.42578125" style="27"/>
    <col min="44" max="44" width="31.140625" style="27" customWidth="1"/>
    <col min="45" max="45" width="21.42578125" style="27" customWidth="1"/>
    <col min="46" max="46" width="8.140625" style="27" bestFit="1" customWidth="1"/>
    <col min="47" max="47" width="15" style="27" bestFit="1" customWidth="1"/>
    <col min="48" max="48" width="8.140625" style="27" bestFit="1" customWidth="1"/>
    <col min="49" max="49" width="11.42578125" style="27"/>
    <col min="50" max="50" width="9.28515625" style="27" bestFit="1" customWidth="1"/>
    <col min="51" max="16384" width="11.42578125" style="1"/>
  </cols>
  <sheetData>
    <row r="1" spans="1:50" ht="74.25" customHeight="1" x14ac:dyDescent="0.25"/>
    <row r="2" spans="1:50" ht="33" customHeight="1" x14ac:dyDescent="0.25">
      <c r="A2" s="67" t="s">
        <v>107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23"/>
    </row>
    <row r="3" spans="1:50" ht="27" customHeight="1" x14ac:dyDescent="0.25">
      <c r="A3" s="68" t="s">
        <v>106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29"/>
    </row>
    <row r="4" spans="1:50" ht="54.75" customHeight="1" x14ac:dyDescent="0.25"/>
    <row r="5" spans="1:50" ht="45" customHeight="1" x14ac:dyDescent="0.25">
      <c r="A5" s="70" t="s">
        <v>108</v>
      </c>
      <c r="B5" s="70"/>
      <c r="C5" s="70"/>
      <c r="D5" s="70"/>
      <c r="E5" s="70"/>
      <c r="F5" s="70"/>
      <c r="G5" s="70"/>
      <c r="I5" s="69" t="s">
        <v>109</v>
      </c>
      <c r="J5" s="69"/>
      <c r="K5" s="69"/>
      <c r="L5" s="69"/>
      <c r="M5" s="69"/>
      <c r="N5" s="69"/>
      <c r="O5" s="30"/>
      <c r="R5" s="62" t="s">
        <v>110</v>
      </c>
      <c r="S5" s="62"/>
      <c r="T5" s="62"/>
      <c r="U5" s="62"/>
      <c r="V5" s="62"/>
      <c r="W5" s="62"/>
      <c r="X5" s="3"/>
      <c r="AA5" s="62" t="s">
        <v>111</v>
      </c>
      <c r="AB5" s="62"/>
      <c r="AC5" s="62"/>
      <c r="AD5" s="62"/>
      <c r="AE5" s="62"/>
      <c r="AF5" s="62"/>
      <c r="AG5" s="3"/>
      <c r="AJ5" s="62" t="s">
        <v>112</v>
      </c>
      <c r="AK5" s="62"/>
      <c r="AL5" s="62"/>
      <c r="AM5" s="62"/>
      <c r="AN5" s="62"/>
      <c r="AO5" s="62"/>
      <c r="AP5" s="3"/>
      <c r="AR5" s="62" t="s">
        <v>113</v>
      </c>
      <c r="AS5" s="62"/>
      <c r="AT5" s="62"/>
      <c r="AU5" s="62"/>
      <c r="AV5" s="62"/>
      <c r="AW5" s="62"/>
      <c r="AX5" s="3"/>
    </row>
    <row r="6" spans="1:50" ht="16.5" customHeight="1" x14ac:dyDescent="0.25">
      <c r="A6" s="55" t="s">
        <v>13</v>
      </c>
      <c r="B6" s="57" t="s">
        <v>1</v>
      </c>
      <c r="C6" s="57"/>
      <c r="D6" s="57"/>
      <c r="E6" s="57"/>
      <c r="F6" s="57" t="s">
        <v>48</v>
      </c>
      <c r="G6" s="57" t="s">
        <v>92</v>
      </c>
      <c r="I6" s="59" t="s">
        <v>0</v>
      </c>
      <c r="J6" s="61" t="s">
        <v>1</v>
      </c>
      <c r="K6" s="61"/>
      <c r="L6" s="61"/>
      <c r="M6" s="61"/>
      <c r="N6" s="53" t="s">
        <v>2</v>
      </c>
      <c r="O6" s="53" t="s">
        <v>92</v>
      </c>
      <c r="R6" s="71" t="s">
        <v>62</v>
      </c>
      <c r="S6" s="61" t="s">
        <v>1</v>
      </c>
      <c r="T6" s="61"/>
      <c r="U6" s="61"/>
      <c r="V6" s="61"/>
      <c r="W6" s="53" t="s">
        <v>2</v>
      </c>
      <c r="X6" s="53" t="s">
        <v>92</v>
      </c>
      <c r="AA6" s="71" t="s">
        <v>52</v>
      </c>
      <c r="AB6" s="61" t="s">
        <v>1</v>
      </c>
      <c r="AC6" s="61"/>
      <c r="AD6" s="61"/>
      <c r="AE6" s="61"/>
      <c r="AF6" s="53" t="s">
        <v>2</v>
      </c>
      <c r="AG6" s="53" t="s">
        <v>92</v>
      </c>
      <c r="AJ6" s="59" t="s">
        <v>49</v>
      </c>
      <c r="AK6" s="61" t="s">
        <v>1</v>
      </c>
      <c r="AL6" s="61"/>
      <c r="AM6" s="61"/>
      <c r="AN6" s="61"/>
      <c r="AO6" s="53" t="s">
        <v>2</v>
      </c>
      <c r="AP6" s="53" t="s">
        <v>92</v>
      </c>
      <c r="AR6" s="59" t="s">
        <v>63</v>
      </c>
      <c r="AS6" s="61" t="s">
        <v>1</v>
      </c>
      <c r="AT6" s="61"/>
      <c r="AU6" s="61"/>
      <c r="AV6" s="24"/>
      <c r="AW6" s="53" t="s">
        <v>2</v>
      </c>
      <c r="AX6" s="53" t="s">
        <v>92</v>
      </c>
    </row>
    <row r="7" spans="1:50" ht="15" customHeight="1" x14ac:dyDescent="0.25">
      <c r="A7" s="56"/>
      <c r="B7" s="13" t="s">
        <v>3</v>
      </c>
      <c r="C7" s="13" t="s">
        <v>92</v>
      </c>
      <c r="D7" s="13" t="s">
        <v>4</v>
      </c>
      <c r="E7" s="13" t="s">
        <v>92</v>
      </c>
      <c r="F7" s="58"/>
      <c r="G7" s="57"/>
      <c r="I7" s="60"/>
      <c r="J7" s="4" t="s">
        <v>3</v>
      </c>
      <c r="K7" s="4" t="s">
        <v>92</v>
      </c>
      <c r="L7" s="4" t="s">
        <v>4</v>
      </c>
      <c r="M7" s="4" t="s">
        <v>92</v>
      </c>
      <c r="N7" s="54"/>
      <c r="O7" s="53"/>
      <c r="R7" s="72"/>
      <c r="S7" s="4" t="s">
        <v>3</v>
      </c>
      <c r="T7" s="4" t="s">
        <v>92</v>
      </c>
      <c r="U7" s="4" t="s">
        <v>4</v>
      </c>
      <c r="V7" s="4" t="s">
        <v>92</v>
      </c>
      <c r="W7" s="54"/>
      <c r="X7" s="53"/>
      <c r="AA7" s="72"/>
      <c r="AB7" s="4" t="s">
        <v>3</v>
      </c>
      <c r="AC7" s="4" t="s">
        <v>92</v>
      </c>
      <c r="AD7" s="4" t="s">
        <v>4</v>
      </c>
      <c r="AE7" s="4" t="s">
        <v>92</v>
      </c>
      <c r="AF7" s="54"/>
      <c r="AG7" s="53"/>
      <c r="AJ7" s="60"/>
      <c r="AK7" s="4" t="s">
        <v>3</v>
      </c>
      <c r="AL7" s="4" t="s">
        <v>92</v>
      </c>
      <c r="AM7" s="4" t="s">
        <v>4</v>
      </c>
      <c r="AN7" s="4" t="s">
        <v>92</v>
      </c>
      <c r="AO7" s="54"/>
      <c r="AP7" s="53"/>
      <c r="AR7" s="60"/>
      <c r="AS7" s="4" t="s">
        <v>3</v>
      </c>
      <c r="AT7" s="4" t="s">
        <v>92</v>
      </c>
      <c r="AU7" s="4" t="s">
        <v>4</v>
      </c>
      <c r="AV7" s="4" t="s">
        <v>92</v>
      </c>
      <c r="AW7" s="54"/>
      <c r="AX7" s="53"/>
    </row>
    <row r="8" spans="1:50" x14ac:dyDescent="0.25">
      <c r="A8" s="14" t="s">
        <v>70</v>
      </c>
      <c r="B8" s="31">
        <v>28</v>
      </c>
      <c r="C8" s="32">
        <f>+(B8/F8)*100</f>
        <v>54.901960784313729</v>
      </c>
      <c r="D8" s="31">
        <v>23</v>
      </c>
      <c r="E8" s="32">
        <f>+(D8/F8)*100</f>
        <v>45.098039215686278</v>
      </c>
      <c r="F8" s="31">
        <v>51</v>
      </c>
      <c r="G8" s="32">
        <f>+(F8/$F$57)*100</f>
        <v>9.3689893799749797E-3</v>
      </c>
      <c r="I8" s="14" t="s">
        <v>5</v>
      </c>
      <c r="J8" s="6">
        <v>6134</v>
      </c>
      <c r="K8" s="7">
        <f>+(J8/N8)*100</f>
        <v>63.009758602978941</v>
      </c>
      <c r="L8" s="6">
        <v>3601</v>
      </c>
      <c r="M8" s="7">
        <f>+(L8/N8)*100</f>
        <v>36.990241397021059</v>
      </c>
      <c r="N8" s="6">
        <v>9735</v>
      </c>
      <c r="O8" s="7">
        <f>+(N8/$N$22)*100</f>
        <v>1.7883747375305181</v>
      </c>
      <c r="R8" s="14" t="s">
        <v>114</v>
      </c>
      <c r="S8" s="33">
        <v>37</v>
      </c>
      <c r="T8" s="34">
        <f>+(S8/W8)*100</f>
        <v>74</v>
      </c>
      <c r="U8" s="33">
        <v>13</v>
      </c>
      <c r="V8" s="34">
        <f>+(U8/W8)*100</f>
        <v>26</v>
      </c>
      <c r="W8" s="33">
        <v>50</v>
      </c>
      <c r="X8" s="34">
        <f t="shared" ref="X8:X19" si="0">+(W8/$W$19)*100</f>
        <v>9.1852837058578225E-3</v>
      </c>
      <c r="AA8" s="14" t="s">
        <v>50</v>
      </c>
      <c r="AB8" s="31">
        <v>209376</v>
      </c>
      <c r="AC8" s="32">
        <f>+(AB8/AF8)*100</f>
        <v>66.138299855009734</v>
      </c>
      <c r="AD8">
        <v>107197</v>
      </c>
      <c r="AE8" s="32">
        <f>+(AD8/AF8)*100</f>
        <v>33.861700144990252</v>
      </c>
      <c r="AF8">
        <v>316573</v>
      </c>
      <c r="AG8" s="32">
        <f>+(AF8/$AF$10)*100</f>
        <v>58.156256372290571</v>
      </c>
      <c r="AJ8" s="35" t="s">
        <v>94</v>
      </c>
      <c r="AK8" s="31">
        <v>5170</v>
      </c>
      <c r="AL8" s="32">
        <f>+(AK8/AO8)*100</f>
        <v>41.784530833265983</v>
      </c>
      <c r="AM8" s="31">
        <v>7203</v>
      </c>
      <c r="AN8" s="32">
        <f>+(AM8/AO8)*100</f>
        <v>58.21546916673401</v>
      </c>
      <c r="AO8" s="31">
        <v>12373</v>
      </c>
      <c r="AP8" s="32">
        <f>+(AO8/$AO$11)*100</f>
        <v>2.2729903058515766</v>
      </c>
      <c r="AR8" s="14" t="s">
        <v>123</v>
      </c>
      <c r="AS8" s="6">
        <v>66</v>
      </c>
      <c r="AT8" s="16">
        <f t="shared" ref="AT8:AT12" si="1">+(AS8/AW8)*100</f>
        <v>42.038216560509554</v>
      </c>
      <c r="AU8" s="6">
        <v>91</v>
      </c>
      <c r="AV8" s="16">
        <f t="shared" ref="AV8:AV12" si="2">+(AU8/AW8)*100</f>
        <v>57.961783439490446</v>
      </c>
      <c r="AW8" s="6">
        <v>157</v>
      </c>
      <c r="AX8" s="16">
        <f t="shared" ref="AX8:AX13" si="3">+(AW8/$AW$13)*100</f>
        <v>2.8841790836393561E-2</v>
      </c>
    </row>
    <row r="9" spans="1:50" x14ac:dyDescent="0.25">
      <c r="A9" s="14" t="s">
        <v>14</v>
      </c>
      <c r="B9" s="31">
        <v>84</v>
      </c>
      <c r="C9" s="32">
        <f t="shared" ref="C9:C57" si="4">+(B9/F9)*100</f>
        <v>40.579710144927539</v>
      </c>
      <c r="D9" s="31">
        <v>123</v>
      </c>
      <c r="E9" s="32">
        <f t="shared" ref="E9:E57" si="5">+(D9/F9)*100</f>
        <v>59.420289855072461</v>
      </c>
      <c r="F9" s="31">
        <v>207</v>
      </c>
      <c r="G9" s="32">
        <f t="shared" ref="G9:G57" si="6">+(F9/$F$57)*100</f>
        <v>3.8027074542251384E-2</v>
      </c>
      <c r="I9" s="14" t="s">
        <v>6</v>
      </c>
      <c r="J9" s="6">
        <v>3007</v>
      </c>
      <c r="K9" s="7">
        <f t="shared" ref="K9:K22" si="7">+(J9/N9)*100</f>
        <v>64.500214500214497</v>
      </c>
      <c r="L9" s="6">
        <v>1655</v>
      </c>
      <c r="M9" s="7">
        <f t="shared" ref="M9:M22" si="8">+(L9/N9)*100</f>
        <v>35.499785499785503</v>
      </c>
      <c r="N9" s="6">
        <v>4662</v>
      </c>
      <c r="O9" s="7">
        <f t="shared" ref="O9:O22" si="9">+(N9/$N$22)*100</f>
        <v>0.85643585273418343</v>
      </c>
      <c r="R9" s="14" t="s">
        <v>53</v>
      </c>
      <c r="S9" s="33">
        <v>96626</v>
      </c>
      <c r="T9" s="34">
        <f t="shared" ref="T9:T19" si="10">+(S9/W9)*100</f>
        <v>67.868682044222183</v>
      </c>
      <c r="U9" s="33">
        <v>45746</v>
      </c>
      <c r="V9" s="34">
        <f t="shared" ref="V9:V18" si="11">+(U9/W9)*100</f>
        <v>32.131317955777824</v>
      </c>
      <c r="W9" s="33">
        <v>142372</v>
      </c>
      <c r="X9" s="34">
        <f t="shared" si="0"/>
        <v>26.154544235407801</v>
      </c>
      <c r="AA9" s="14" t="s">
        <v>51</v>
      </c>
      <c r="AB9" s="31">
        <v>156947</v>
      </c>
      <c r="AC9" s="32">
        <f>+(AB9/AF9)*100</f>
        <v>68.904098763697661</v>
      </c>
      <c r="AD9">
        <v>70829</v>
      </c>
      <c r="AE9" s="32">
        <f>+(AD9/AF9)*100</f>
        <v>31.095901236302332</v>
      </c>
      <c r="AF9">
        <v>227776</v>
      </c>
      <c r="AG9" s="32">
        <f>+(AF9/$AF$10)*100</f>
        <v>41.843743627709429</v>
      </c>
      <c r="AJ9" s="35" t="s">
        <v>68</v>
      </c>
      <c r="AK9" s="31">
        <v>1390</v>
      </c>
      <c r="AL9" s="32">
        <f>+(AK9/AO9)*100</f>
        <v>61.39575971731449</v>
      </c>
      <c r="AM9" s="31">
        <v>874</v>
      </c>
      <c r="AN9" s="32">
        <f>+(AM9/AO9)*100</f>
        <v>38.604240282685517</v>
      </c>
      <c r="AO9" s="31">
        <v>2264</v>
      </c>
      <c r="AP9" s="32">
        <f>+(AO9/$AO$11)*100</f>
        <v>0.41590964620124227</v>
      </c>
      <c r="AR9" s="14" t="s">
        <v>122</v>
      </c>
      <c r="AS9" s="6">
        <v>2446</v>
      </c>
      <c r="AT9" s="16">
        <f t="shared" si="1"/>
        <v>76.365906962222923</v>
      </c>
      <c r="AU9" s="6">
        <v>757</v>
      </c>
      <c r="AV9" s="16">
        <f t="shared" si="2"/>
        <v>23.634093037777085</v>
      </c>
      <c r="AW9" s="6">
        <v>3203</v>
      </c>
      <c r="AX9" s="16">
        <f t="shared" si="3"/>
        <v>0.58840927419725209</v>
      </c>
    </row>
    <row r="10" spans="1:50" x14ac:dyDescent="0.25">
      <c r="A10" s="14" t="s">
        <v>15</v>
      </c>
      <c r="B10" s="31">
        <v>107</v>
      </c>
      <c r="C10" s="32">
        <f t="shared" si="4"/>
        <v>71.812080536912745</v>
      </c>
      <c r="D10" s="31">
        <v>42</v>
      </c>
      <c r="E10" s="32">
        <f t="shared" si="5"/>
        <v>28.187919463087248</v>
      </c>
      <c r="F10" s="31">
        <v>149</v>
      </c>
      <c r="G10" s="32">
        <f t="shared" si="6"/>
        <v>2.737214544345631E-2</v>
      </c>
      <c r="I10" s="14" t="s">
        <v>130</v>
      </c>
      <c r="J10" s="6">
        <v>1999</v>
      </c>
      <c r="K10" s="7">
        <f t="shared" si="7"/>
        <v>38.068939249666727</v>
      </c>
      <c r="L10" s="6">
        <v>3252</v>
      </c>
      <c r="M10" s="7">
        <f t="shared" si="8"/>
        <v>61.931060750333266</v>
      </c>
      <c r="N10" s="6">
        <v>5251</v>
      </c>
      <c r="O10" s="7">
        <f t="shared" si="9"/>
        <v>0.96463849478918862</v>
      </c>
      <c r="R10" s="14" t="s">
        <v>54</v>
      </c>
      <c r="S10" s="33">
        <v>121575</v>
      </c>
      <c r="T10" s="34">
        <f t="shared" si="10"/>
        <v>66.762767710049417</v>
      </c>
      <c r="U10" s="33">
        <v>60525</v>
      </c>
      <c r="V10" s="34">
        <f t="shared" si="11"/>
        <v>33.237232289950576</v>
      </c>
      <c r="W10" s="33">
        <v>182100</v>
      </c>
      <c r="X10" s="34">
        <f t="shared" si="0"/>
        <v>33.452803256734192</v>
      </c>
      <c r="AA10" s="36" t="s">
        <v>46</v>
      </c>
      <c r="AB10" s="37">
        <v>366323</v>
      </c>
      <c r="AC10" s="38">
        <f>+(AB10/AF10)*100</f>
        <v>67.295613659619107</v>
      </c>
      <c r="AD10" s="37">
        <v>178026</v>
      </c>
      <c r="AE10" s="38">
        <f>+(AD10/AF10)*100</f>
        <v>32.7043863403809</v>
      </c>
      <c r="AF10" s="37">
        <v>544349</v>
      </c>
      <c r="AG10" s="38">
        <f>+(AF10/$AF$10)*100</f>
        <v>100</v>
      </c>
      <c r="AJ10" s="35" t="s">
        <v>67</v>
      </c>
      <c r="AK10" s="31">
        <v>359763</v>
      </c>
      <c r="AL10" s="32">
        <f>+(AK10/AO10)*100</f>
        <v>67.916717008487623</v>
      </c>
      <c r="AM10" s="31">
        <v>169949</v>
      </c>
      <c r="AN10" s="32">
        <f>+(AM10/AO10)*100</f>
        <v>32.08328299151237</v>
      </c>
      <c r="AO10" s="31">
        <v>529712</v>
      </c>
      <c r="AP10" s="32">
        <f>+(AO10/$AO$11)*100</f>
        <v>97.311100047947178</v>
      </c>
      <c r="AR10" s="14" t="s">
        <v>115</v>
      </c>
      <c r="AS10" s="6">
        <v>336579</v>
      </c>
      <c r="AT10" s="16">
        <f t="shared" si="1"/>
        <v>67.923168976992258</v>
      </c>
      <c r="AU10" s="6">
        <v>158950</v>
      </c>
      <c r="AV10" s="16">
        <f t="shared" si="2"/>
        <v>32.076831023007735</v>
      </c>
      <c r="AW10" s="6">
        <v>495529</v>
      </c>
      <c r="AX10" s="16">
        <f t="shared" si="3"/>
        <v>91.031488989600419</v>
      </c>
    </row>
    <row r="11" spans="1:50" ht="15" customHeight="1" x14ac:dyDescent="0.25">
      <c r="A11" s="14" t="s">
        <v>16</v>
      </c>
      <c r="B11" s="31">
        <v>175</v>
      </c>
      <c r="C11" s="32">
        <f t="shared" si="4"/>
        <v>72.016460905349803</v>
      </c>
      <c r="D11" s="31">
        <v>68</v>
      </c>
      <c r="E11" s="32">
        <f t="shared" si="5"/>
        <v>27.983539094650205</v>
      </c>
      <c r="F11" s="31">
        <v>243</v>
      </c>
      <c r="G11" s="32">
        <f t="shared" si="6"/>
        <v>4.4640478810469023E-2</v>
      </c>
      <c r="I11" s="14" t="s">
        <v>129</v>
      </c>
      <c r="J11" s="6">
        <v>1333</v>
      </c>
      <c r="K11" s="7">
        <f t="shared" si="7"/>
        <v>52.151799687010957</v>
      </c>
      <c r="L11" s="6">
        <v>1223</v>
      </c>
      <c r="M11" s="7">
        <f t="shared" si="8"/>
        <v>47.84820031298905</v>
      </c>
      <c r="N11" s="6">
        <v>2556</v>
      </c>
      <c r="O11" s="7">
        <f t="shared" si="9"/>
        <v>0.46955170304345195</v>
      </c>
      <c r="R11" s="14" t="s">
        <v>55</v>
      </c>
      <c r="S11" s="33">
        <v>66766</v>
      </c>
      <c r="T11" s="34">
        <f t="shared" si="10"/>
        <v>67.49085174777106</v>
      </c>
      <c r="U11" s="33">
        <v>32160</v>
      </c>
      <c r="V11" s="34">
        <f t="shared" si="11"/>
        <v>32.50914825222894</v>
      </c>
      <c r="W11" s="33">
        <v>98926</v>
      </c>
      <c r="X11" s="34">
        <f t="shared" si="0"/>
        <v>18.173267517713821</v>
      </c>
      <c r="AA11" s="66" t="s">
        <v>137</v>
      </c>
      <c r="AB11" s="66"/>
      <c r="AC11" s="66"/>
      <c r="AD11" s="66"/>
      <c r="AE11" s="66"/>
      <c r="AF11" s="66"/>
      <c r="AG11" s="66"/>
      <c r="AJ11" s="39" t="s">
        <v>2</v>
      </c>
      <c r="AK11" s="40">
        <v>366323</v>
      </c>
      <c r="AL11" s="41">
        <f>+(AK11/AO11)*100</f>
        <v>67.295613659619107</v>
      </c>
      <c r="AM11" s="40">
        <v>178026</v>
      </c>
      <c r="AN11" s="41">
        <f>+(AM11/AO11)*100</f>
        <v>32.7043863403809</v>
      </c>
      <c r="AO11" s="40">
        <v>544349</v>
      </c>
      <c r="AP11" s="41">
        <f>+(AO11/$AO$11)*100</f>
        <v>100</v>
      </c>
      <c r="AR11" s="14" t="s">
        <v>124</v>
      </c>
      <c r="AS11" s="6">
        <v>18701</v>
      </c>
      <c r="AT11" s="16">
        <f t="shared" si="1"/>
        <v>70.35476468153945</v>
      </c>
      <c r="AU11" s="6">
        <v>7880</v>
      </c>
      <c r="AV11" s="16">
        <f t="shared" si="2"/>
        <v>29.645235318460557</v>
      </c>
      <c r="AW11" s="6">
        <v>26581</v>
      </c>
      <c r="AX11" s="16">
        <f t="shared" si="3"/>
        <v>4.8830805237081361</v>
      </c>
    </row>
    <row r="12" spans="1:50" ht="15" customHeight="1" x14ac:dyDescent="0.25">
      <c r="A12" s="14" t="s">
        <v>71</v>
      </c>
      <c r="B12" s="31">
        <v>77</v>
      </c>
      <c r="C12" s="32">
        <f t="shared" si="4"/>
        <v>74.038461538461547</v>
      </c>
      <c r="D12" s="31">
        <v>27</v>
      </c>
      <c r="E12" s="32">
        <f t="shared" si="5"/>
        <v>25.961538461538463</v>
      </c>
      <c r="F12" s="31">
        <v>104</v>
      </c>
      <c r="G12" s="32">
        <f t="shared" si="6"/>
        <v>1.910539010818427E-2</v>
      </c>
      <c r="I12" s="14" t="s">
        <v>7</v>
      </c>
      <c r="J12" s="6">
        <v>22434</v>
      </c>
      <c r="K12" s="7">
        <f t="shared" si="7"/>
        <v>60.428282828282832</v>
      </c>
      <c r="L12" s="6">
        <v>14691</v>
      </c>
      <c r="M12" s="7">
        <f t="shared" si="8"/>
        <v>39.571717171717168</v>
      </c>
      <c r="N12" s="6">
        <v>37125</v>
      </c>
      <c r="O12" s="7">
        <f t="shared" si="9"/>
        <v>6.8200731515994333</v>
      </c>
      <c r="R12" s="14" t="s">
        <v>56</v>
      </c>
      <c r="S12" s="33">
        <v>37147</v>
      </c>
      <c r="T12" s="34">
        <f t="shared" si="10"/>
        <v>68.757635212675382</v>
      </c>
      <c r="U12" s="33">
        <v>16879</v>
      </c>
      <c r="V12" s="34">
        <f t="shared" si="11"/>
        <v>31.242364787324622</v>
      </c>
      <c r="W12" s="33">
        <v>54026</v>
      </c>
      <c r="X12" s="34">
        <f t="shared" si="0"/>
        <v>9.9248827498534951</v>
      </c>
      <c r="AA12" s="66"/>
      <c r="AB12" s="66"/>
      <c r="AC12" s="66"/>
      <c r="AD12" s="66"/>
      <c r="AE12" s="66"/>
      <c r="AF12" s="66"/>
      <c r="AG12" s="66"/>
      <c r="AJ12" s="66" t="s">
        <v>137</v>
      </c>
      <c r="AK12" s="66"/>
      <c r="AL12" s="66"/>
      <c r="AM12" s="66"/>
      <c r="AN12" s="66"/>
      <c r="AO12" s="66"/>
      <c r="AP12" s="66"/>
      <c r="AR12" s="14" t="s">
        <v>118</v>
      </c>
      <c r="AS12" s="6">
        <v>8531</v>
      </c>
      <c r="AT12" s="16">
        <f t="shared" si="1"/>
        <v>45.187774776206368</v>
      </c>
      <c r="AU12" s="6">
        <v>10348</v>
      </c>
      <c r="AV12" s="16">
        <f t="shared" si="2"/>
        <v>54.812225223793632</v>
      </c>
      <c r="AW12" s="6">
        <v>18879</v>
      </c>
      <c r="AX12" s="16">
        <f t="shared" si="3"/>
        <v>3.4681794216577968</v>
      </c>
    </row>
    <row r="13" spans="1:50" x14ac:dyDescent="0.25">
      <c r="A13" s="42" t="s">
        <v>116</v>
      </c>
      <c r="B13" s="31">
        <v>102</v>
      </c>
      <c r="C13" s="32">
        <f t="shared" si="4"/>
        <v>61.445783132530117</v>
      </c>
      <c r="D13" s="31">
        <v>64</v>
      </c>
      <c r="E13" s="32">
        <f t="shared" si="5"/>
        <v>38.554216867469883</v>
      </c>
      <c r="F13" s="31">
        <v>166</v>
      </c>
      <c r="G13" s="32">
        <f t="shared" si="6"/>
        <v>3.0495141903447973E-2</v>
      </c>
      <c r="I13" s="14" t="s">
        <v>8</v>
      </c>
      <c r="J13" s="6">
        <v>78655</v>
      </c>
      <c r="K13" s="7">
        <f t="shared" si="7"/>
        <v>78.367391672561709</v>
      </c>
      <c r="L13" s="6">
        <v>21712</v>
      </c>
      <c r="M13" s="7">
        <f t="shared" si="8"/>
        <v>21.632608327438302</v>
      </c>
      <c r="N13" s="6">
        <v>100367</v>
      </c>
      <c r="O13" s="7">
        <f t="shared" si="9"/>
        <v>18.437987394116643</v>
      </c>
      <c r="R13" s="14" t="s">
        <v>57</v>
      </c>
      <c r="S13" s="33">
        <v>21972</v>
      </c>
      <c r="T13" s="34">
        <f t="shared" si="10"/>
        <v>67.608234099510753</v>
      </c>
      <c r="U13" s="33">
        <v>10527</v>
      </c>
      <c r="V13" s="34">
        <f t="shared" si="11"/>
        <v>32.391765900489247</v>
      </c>
      <c r="W13" s="33">
        <v>32499</v>
      </c>
      <c r="X13" s="34">
        <f t="shared" si="0"/>
        <v>5.970250703133468</v>
      </c>
      <c r="AR13" s="17" t="s">
        <v>46</v>
      </c>
      <c r="AS13" s="11">
        <v>366323</v>
      </c>
      <c r="AT13" s="43">
        <f>+(AS13/AW13)*100</f>
        <v>67.295613659619107</v>
      </c>
      <c r="AU13" s="11">
        <v>178026</v>
      </c>
      <c r="AV13" s="43">
        <f>+(AU13/AW13)*100</f>
        <v>32.7043863403809</v>
      </c>
      <c r="AW13" s="11">
        <v>544349</v>
      </c>
      <c r="AX13" s="43">
        <f t="shared" si="3"/>
        <v>100</v>
      </c>
    </row>
    <row r="14" spans="1:50" ht="15.75" customHeight="1" x14ac:dyDescent="0.25">
      <c r="A14" s="14" t="s">
        <v>117</v>
      </c>
      <c r="B14" s="31">
        <v>556</v>
      </c>
      <c r="C14" s="32">
        <f t="shared" si="4"/>
        <v>34.026927784577722</v>
      </c>
      <c r="D14" s="31">
        <v>1078</v>
      </c>
      <c r="E14" s="32">
        <f t="shared" si="5"/>
        <v>65.973072215422278</v>
      </c>
      <c r="F14" s="31">
        <v>1634</v>
      </c>
      <c r="G14" s="32">
        <f t="shared" si="6"/>
        <v>0.30017507150743367</v>
      </c>
      <c r="I14" s="14" t="s">
        <v>9</v>
      </c>
      <c r="J14" s="6">
        <v>57444</v>
      </c>
      <c r="K14" s="7">
        <f t="shared" si="7"/>
        <v>84.593408535328251</v>
      </c>
      <c r="L14" s="6">
        <v>10462</v>
      </c>
      <c r="M14" s="7">
        <f t="shared" si="8"/>
        <v>15.406591464671751</v>
      </c>
      <c r="N14" s="6">
        <v>67906</v>
      </c>
      <c r="O14" s="7">
        <f t="shared" si="9"/>
        <v>12.474717506599626</v>
      </c>
      <c r="R14" s="14" t="s">
        <v>58</v>
      </c>
      <c r="S14" s="33">
        <v>12179</v>
      </c>
      <c r="T14" s="34">
        <f t="shared" si="10"/>
        <v>67.013315725762084</v>
      </c>
      <c r="U14" s="33">
        <v>5995</v>
      </c>
      <c r="V14" s="34">
        <f t="shared" si="11"/>
        <v>32.986684274237923</v>
      </c>
      <c r="W14" s="33">
        <v>18174</v>
      </c>
      <c r="X14" s="34">
        <f t="shared" si="0"/>
        <v>3.3386669214052014</v>
      </c>
      <c r="AR14" s="66" t="s">
        <v>137</v>
      </c>
      <c r="AS14" s="66"/>
      <c r="AT14" s="66"/>
      <c r="AU14" s="66"/>
      <c r="AV14" s="66"/>
      <c r="AW14" s="66"/>
      <c r="AX14" s="66"/>
    </row>
    <row r="15" spans="1:50" x14ac:dyDescent="0.25">
      <c r="A15" s="14" t="s">
        <v>19</v>
      </c>
      <c r="B15" s="31">
        <v>27</v>
      </c>
      <c r="C15" s="32">
        <f t="shared" si="4"/>
        <v>16.875</v>
      </c>
      <c r="D15" s="31">
        <v>133</v>
      </c>
      <c r="E15" s="32">
        <f t="shared" si="5"/>
        <v>83.125</v>
      </c>
      <c r="F15" s="31">
        <v>160</v>
      </c>
      <c r="G15" s="32">
        <f t="shared" si="6"/>
        <v>2.9392907858745029E-2</v>
      </c>
      <c r="I15" s="14" t="s">
        <v>131</v>
      </c>
      <c r="J15" s="6">
        <v>14514</v>
      </c>
      <c r="K15" s="7">
        <f t="shared" si="7"/>
        <v>32.306459511196188</v>
      </c>
      <c r="L15" s="6">
        <v>30412</v>
      </c>
      <c r="M15" s="7">
        <f t="shared" si="8"/>
        <v>67.693540488803819</v>
      </c>
      <c r="N15" s="6">
        <v>44926</v>
      </c>
      <c r="O15" s="7">
        <f t="shared" si="9"/>
        <v>8.2531611153873712</v>
      </c>
      <c r="R15" s="14" t="s">
        <v>59</v>
      </c>
      <c r="S15" s="33">
        <v>5933</v>
      </c>
      <c r="T15" s="34">
        <f t="shared" si="10"/>
        <v>64.133607177602428</v>
      </c>
      <c r="U15" s="33">
        <v>3318</v>
      </c>
      <c r="V15" s="34">
        <f t="shared" si="11"/>
        <v>35.866392822397579</v>
      </c>
      <c r="W15" s="33">
        <v>9251</v>
      </c>
      <c r="X15" s="34">
        <f t="shared" si="0"/>
        <v>1.6994611912578144</v>
      </c>
      <c r="AR15" s="66"/>
      <c r="AS15" s="66"/>
      <c r="AT15" s="66"/>
      <c r="AU15" s="66"/>
      <c r="AV15" s="66"/>
      <c r="AW15" s="66"/>
      <c r="AX15" s="66"/>
    </row>
    <row r="16" spans="1:50" x14ac:dyDescent="0.25">
      <c r="A16" s="14" t="s">
        <v>20</v>
      </c>
      <c r="B16" s="31">
        <v>81</v>
      </c>
      <c r="C16" s="32">
        <f t="shared" si="4"/>
        <v>62.307692307692307</v>
      </c>
      <c r="D16" s="31">
        <v>49</v>
      </c>
      <c r="E16" s="32">
        <f t="shared" si="5"/>
        <v>37.692307692307693</v>
      </c>
      <c r="F16" s="31">
        <v>130</v>
      </c>
      <c r="G16" s="32">
        <f t="shared" si="6"/>
        <v>2.3881737635230337E-2</v>
      </c>
      <c r="I16" s="14" t="s">
        <v>125</v>
      </c>
      <c r="J16" s="6">
        <v>1088</v>
      </c>
      <c r="K16" s="7">
        <f t="shared" si="7"/>
        <v>68.730259001895135</v>
      </c>
      <c r="L16" s="6">
        <v>495</v>
      </c>
      <c r="M16" s="7">
        <f t="shared" si="8"/>
        <v>31.269740998104865</v>
      </c>
      <c r="N16" s="6">
        <v>1583</v>
      </c>
      <c r="O16" s="7">
        <f t="shared" si="9"/>
        <v>0.29080608212745868</v>
      </c>
      <c r="R16" s="14" t="s">
        <v>60</v>
      </c>
      <c r="S16" s="33">
        <v>2729</v>
      </c>
      <c r="T16" s="34">
        <f t="shared" si="10"/>
        <v>63.259156235512279</v>
      </c>
      <c r="U16" s="33">
        <v>1585</v>
      </c>
      <c r="V16" s="34">
        <f t="shared" si="11"/>
        <v>36.740843764487714</v>
      </c>
      <c r="W16" s="33">
        <v>4314</v>
      </c>
      <c r="X16" s="34">
        <f t="shared" si="0"/>
        <v>0.79250627814141295</v>
      </c>
    </row>
    <row r="17" spans="1:24" x14ac:dyDescent="0.25">
      <c r="A17" s="14" t="s">
        <v>21</v>
      </c>
      <c r="B17" s="31">
        <v>549</v>
      </c>
      <c r="C17" s="32">
        <f t="shared" si="4"/>
        <v>28.475103734439834</v>
      </c>
      <c r="D17" s="31">
        <v>1379</v>
      </c>
      <c r="E17" s="32">
        <f t="shared" si="5"/>
        <v>71.524896265560173</v>
      </c>
      <c r="F17" s="31">
        <v>1928</v>
      </c>
      <c r="G17" s="32">
        <f t="shared" si="6"/>
        <v>0.35418453969787761</v>
      </c>
      <c r="I17" s="14" t="s">
        <v>10</v>
      </c>
      <c r="J17" s="6">
        <v>132</v>
      </c>
      <c r="K17" s="7">
        <f t="shared" si="7"/>
        <v>21.963394342762061</v>
      </c>
      <c r="L17" s="6">
        <v>469</v>
      </c>
      <c r="M17" s="7">
        <f t="shared" si="8"/>
        <v>78.036605657237928</v>
      </c>
      <c r="N17" s="6">
        <v>601</v>
      </c>
      <c r="O17" s="7">
        <f t="shared" si="9"/>
        <v>0.11040711014441104</v>
      </c>
      <c r="R17" s="14" t="s">
        <v>61</v>
      </c>
      <c r="S17" s="33">
        <v>972</v>
      </c>
      <c r="T17" s="34">
        <f t="shared" si="10"/>
        <v>54</v>
      </c>
      <c r="U17" s="33">
        <v>828</v>
      </c>
      <c r="V17" s="34">
        <f t="shared" si="11"/>
        <v>46</v>
      </c>
      <c r="W17" s="33">
        <v>1800</v>
      </c>
      <c r="X17" s="34">
        <f t="shared" si="0"/>
        <v>0.33067021341088165</v>
      </c>
    </row>
    <row r="18" spans="1:24" x14ac:dyDescent="0.25">
      <c r="A18" s="14" t="s">
        <v>22</v>
      </c>
      <c r="B18" s="31">
        <v>190</v>
      </c>
      <c r="C18" s="32">
        <f t="shared" si="4"/>
        <v>87.962962962962962</v>
      </c>
      <c r="D18" s="31">
        <v>26</v>
      </c>
      <c r="E18" s="32">
        <f t="shared" si="5"/>
        <v>12.037037037037036</v>
      </c>
      <c r="F18" s="31">
        <v>216</v>
      </c>
      <c r="G18" s="32">
        <f t="shared" si="6"/>
        <v>3.9680425609305792E-2</v>
      </c>
      <c r="I18" s="14" t="s">
        <v>11</v>
      </c>
      <c r="J18" s="6">
        <v>77509</v>
      </c>
      <c r="K18" s="7">
        <f t="shared" si="7"/>
        <v>67.214436851781187</v>
      </c>
      <c r="L18" s="6">
        <v>37807</v>
      </c>
      <c r="M18" s="7">
        <f t="shared" si="8"/>
        <v>32.785563148218806</v>
      </c>
      <c r="N18" s="6">
        <v>115316</v>
      </c>
      <c r="O18" s="7">
        <f t="shared" si="9"/>
        <v>21.184203516494012</v>
      </c>
      <c r="R18" s="14" t="s">
        <v>69</v>
      </c>
      <c r="S18" s="33">
        <v>387</v>
      </c>
      <c r="T18" s="34">
        <f t="shared" si="10"/>
        <v>46.236559139784944</v>
      </c>
      <c r="U18" s="33">
        <v>450</v>
      </c>
      <c r="V18" s="34">
        <f t="shared" si="11"/>
        <v>53.763440860215049</v>
      </c>
      <c r="W18" s="33">
        <v>837</v>
      </c>
      <c r="X18" s="34">
        <f t="shared" si="0"/>
        <v>0.15376164923605995</v>
      </c>
    </row>
    <row r="19" spans="1:24" x14ac:dyDescent="0.25">
      <c r="A19" s="44" t="s">
        <v>119</v>
      </c>
      <c r="B19" s="31">
        <v>132</v>
      </c>
      <c r="C19" s="32">
        <f t="shared" si="4"/>
        <v>63.46153846153846</v>
      </c>
      <c r="D19" s="31">
        <v>76</v>
      </c>
      <c r="E19" s="32">
        <f t="shared" si="5"/>
        <v>36.538461538461533</v>
      </c>
      <c r="F19" s="31">
        <v>208</v>
      </c>
      <c r="G19" s="32">
        <f t="shared" si="6"/>
        <v>3.8210780216368541E-2</v>
      </c>
      <c r="I19" s="14" t="s">
        <v>12</v>
      </c>
      <c r="J19" s="6">
        <v>58852</v>
      </c>
      <c r="K19" s="7">
        <f>+(J19/N19)*100</f>
        <v>84.363532110091739</v>
      </c>
      <c r="L19" s="6">
        <v>10908</v>
      </c>
      <c r="M19" s="7">
        <f>+(L19/N19)*100</f>
        <v>15.636467889908257</v>
      </c>
      <c r="N19" s="6">
        <v>69760</v>
      </c>
      <c r="O19" s="7">
        <f>+(N19/$N$22)*100</f>
        <v>12.815307826412834</v>
      </c>
      <c r="R19" s="39" t="s">
        <v>2</v>
      </c>
      <c r="S19" s="11">
        <v>366323</v>
      </c>
      <c r="T19" s="45">
        <f t="shared" si="10"/>
        <v>67.295613659619107</v>
      </c>
      <c r="U19" s="11">
        <v>178026</v>
      </c>
      <c r="V19" s="45">
        <f>+(U19/W19)*100</f>
        <v>32.7043863403809</v>
      </c>
      <c r="W19" s="11">
        <v>544349</v>
      </c>
      <c r="X19" s="11">
        <f t="shared" si="0"/>
        <v>100</v>
      </c>
    </row>
    <row r="20" spans="1:24" ht="15" customHeight="1" x14ac:dyDescent="0.25">
      <c r="A20" s="14" t="s">
        <v>120</v>
      </c>
      <c r="B20" s="31">
        <v>789</v>
      </c>
      <c r="C20" s="32">
        <f t="shared" si="4"/>
        <v>75.792507204610942</v>
      </c>
      <c r="D20" s="31">
        <v>252</v>
      </c>
      <c r="E20" s="32">
        <f t="shared" si="5"/>
        <v>24.207492795389047</v>
      </c>
      <c r="F20" s="31">
        <v>1041</v>
      </c>
      <c r="G20" s="32">
        <f t="shared" si="6"/>
        <v>0.19123760675595985</v>
      </c>
      <c r="I20" s="14" t="s">
        <v>132</v>
      </c>
      <c r="J20" s="6">
        <v>6220</v>
      </c>
      <c r="K20" s="7">
        <f>+(J20/N20)*100</f>
        <v>21.515790930160158</v>
      </c>
      <c r="L20" s="6">
        <v>22689</v>
      </c>
      <c r="M20" s="7">
        <f>+(L20/N20)*100</f>
        <v>78.484209069839835</v>
      </c>
      <c r="N20" s="6">
        <v>28909</v>
      </c>
      <c r="O20" s="7">
        <f>+(N20/$N$22)*100</f>
        <v>5.3107473330528761</v>
      </c>
      <c r="R20" s="64" t="s">
        <v>138</v>
      </c>
      <c r="S20" s="64"/>
      <c r="T20" s="64"/>
      <c r="U20" s="64"/>
      <c r="V20" s="64"/>
      <c r="W20" s="64"/>
      <c r="X20" s="64"/>
    </row>
    <row r="21" spans="1:24" x14ac:dyDescent="0.25">
      <c r="A21" s="14" t="s">
        <v>23</v>
      </c>
      <c r="B21" s="31">
        <v>77</v>
      </c>
      <c r="C21" s="32">
        <f t="shared" si="4"/>
        <v>19.743589743589745</v>
      </c>
      <c r="D21" s="31">
        <v>313</v>
      </c>
      <c r="E21" s="32">
        <f t="shared" si="5"/>
        <v>80.256410256410263</v>
      </c>
      <c r="F21" s="31">
        <v>390</v>
      </c>
      <c r="G21" s="32">
        <f t="shared" si="6"/>
        <v>7.1645212905691008E-2</v>
      </c>
      <c r="I21" s="14" t="s">
        <v>93</v>
      </c>
      <c r="J21" s="6">
        <v>37002</v>
      </c>
      <c r="K21" s="7">
        <f>+(J21/N21)*100</f>
        <v>66.488176525551651</v>
      </c>
      <c r="L21" s="6">
        <v>18650</v>
      </c>
      <c r="M21" s="7">
        <f>+(L21/N21)*100</f>
        <v>33.511823474448363</v>
      </c>
      <c r="N21" s="6">
        <v>55652</v>
      </c>
      <c r="O21" s="7">
        <f>+(N21/$N$22)*100</f>
        <v>10.223588175967992</v>
      </c>
      <c r="R21" s="64"/>
      <c r="S21" s="64"/>
      <c r="T21" s="64"/>
      <c r="U21" s="64"/>
      <c r="V21" s="64"/>
      <c r="W21" s="64"/>
      <c r="X21" s="64"/>
    </row>
    <row r="22" spans="1:24" x14ac:dyDescent="0.25">
      <c r="A22" s="14" t="s">
        <v>74</v>
      </c>
      <c r="B22" s="31">
        <v>3</v>
      </c>
      <c r="C22" s="32">
        <f t="shared" si="4"/>
        <v>4.7619047619047619</v>
      </c>
      <c r="D22" s="31">
        <v>60</v>
      </c>
      <c r="E22" s="32">
        <f t="shared" si="5"/>
        <v>95.238095238095227</v>
      </c>
      <c r="F22" s="31">
        <v>63</v>
      </c>
      <c r="G22" s="32">
        <f t="shared" si="6"/>
        <v>1.1573457469380858E-2</v>
      </c>
      <c r="I22" s="17" t="s">
        <v>2</v>
      </c>
      <c r="J22" s="8">
        <v>366323</v>
      </c>
      <c r="K22" s="9">
        <f t="shared" si="7"/>
        <v>67.295613659619107</v>
      </c>
      <c r="L22" s="8">
        <v>178026</v>
      </c>
      <c r="M22" s="9">
        <f t="shared" si="8"/>
        <v>32.7043863403809</v>
      </c>
      <c r="N22" s="8">
        <v>544349</v>
      </c>
      <c r="O22" s="9">
        <f t="shared" si="9"/>
        <v>100</v>
      </c>
    </row>
    <row r="23" spans="1:24" x14ac:dyDescent="0.25">
      <c r="A23" s="20" t="s">
        <v>24</v>
      </c>
      <c r="B23" s="31">
        <v>26</v>
      </c>
      <c r="C23" s="32">
        <f t="shared" si="4"/>
        <v>44.067796610169488</v>
      </c>
      <c r="D23" s="31">
        <v>33</v>
      </c>
      <c r="E23" s="32">
        <f t="shared" si="5"/>
        <v>55.932203389830505</v>
      </c>
      <c r="F23" s="31">
        <v>59</v>
      </c>
      <c r="G23" s="32">
        <f t="shared" si="6"/>
        <v>1.0838634772912231E-2</v>
      </c>
      <c r="I23" s="64" t="s">
        <v>138</v>
      </c>
      <c r="J23" s="64"/>
      <c r="K23" s="64"/>
      <c r="L23" s="64"/>
      <c r="M23" s="64"/>
      <c r="N23" s="64"/>
      <c r="O23" s="10"/>
    </row>
    <row r="24" spans="1:24" x14ac:dyDescent="0.25">
      <c r="A24" s="14" t="s">
        <v>75</v>
      </c>
      <c r="B24" s="31">
        <v>3309</v>
      </c>
      <c r="C24" s="32">
        <f t="shared" si="4"/>
        <v>62.765553869499243</v>
      </c>
      <c r="D24" s="31">
        <v>1963</v>
      </c>
      <c r="E24" s="32">
        <f t="shared" si="5"/>
        <v>37.234446130500757</v>
      </c>
      <c r="F24" s="31">
        <v>5272</v>
      </c>
      <c r="G24" s="32">
        <f t="shared" si="6"/>
        <v>0.96849631394564872</v>
      </c>
    </row>
    <row r="25" spans="1:24" x14ac:dyDescent="0.25">
      <c r="A25" s="14" t="s">
        <v>76</v>
      </c>
      <c r="B25" s="31">
        <v>8</v>
      </c>
      <c r="C25" s="32">
        <f t="shared" si="4"/>
        <v>88.888888888888886</v>
      </c>
      <c r="D25" s="31">
        <v>1</v>
      </c>
      <c r="E25" s="32">
        <f t="shared" si="5"/>
        <v>11.111111111111111</v>
      </c>
      <c r="F25" s="31">
        <v>9</v>
      </c>
      <c r="G25" s="32">
        <f t="shared" si="6"/>
        <v>1.6533510670544082E-3</v>
      </c>
    </row>
    <row r="26" spans="1:24" x14ac:dyDescent="0.25">
      <c r="A26" s="14" t="s">
        <v>25</v>
      </c>
      <c r="B26" s="31">
        <v>190</v>
      </c>
      <c r="C26" s="32">
        <f t="shared" si="4"/>
        <v>72.51908396946564</v>
      </c>
      <c r="D26" s="31">
        <v>72</v>
      </c>
      <c r="E26" s="32">
        <f t="shared" si="5"/>
        <v>27.480916030534353</v>
      </c>
      <c r="F26" s="31">
        <v>262</v>
      </c>
      <c r="G26" s="32">
        <f t="shared" si="6"/>
        <v>4.8130886618694989E-2</v>
      </c>
    </row>
    <row r="27" spans="1:24" x14ac:dyDescent="0.25">
      <c r="A27" s="14" t="s">
        <v>26</v>
      </c>
      <c r="B27" s="31">
        <v>731</v>
      </c>
      <c r="C27" s="32">
        <f t="shared" si="4"/>
        <v>16.313322918991297</v>
      </c>
      <c r="D27" s="31">
        <v>3750</v>
      </c>
      <c r="E27" s="32">
        <f t="shared" si="5"/>
        <v>83.686677081008696</v>
      </c>
      <c r="F27" s="31">
        <v>4481</v>
      </c>
      <c r="G27" s="32">
        <f t="shared" si="6"/>
        <v>0.82318512571897795</v>
      </c>
    </row>
    <row r="28" spans="1:24" x14ac:dyDescent="0.25">
      <c r="A28" s="14" t="s">
        <v>27</v>
      </c>
      <c r="B28" s="31">
        <v>4182</v>
      </c>
      <c r="C28" s="32">
        <f t="shared" si="4"/>
        <v>54.460216173980989</v>
      </c>
      <c r="D28" s="31">
        <v>3497</v>
      </c>
      <c r="E28" s="32">
        <f t="shared" si="5"/>
        <v>45.539783826019011</v>
      </c>
      <c r="F28" s="31">
        <v>7679</v>
      </c>
      <c r="G28" s="32">
        <f t="shared" si="6"/>
        <v>1.4106758715456444</v>
      </c>
    </row>
    <row r="29" spans="1:24" x14ac:dyDescent="0.25">
      <c r="A29" s="14" t="s">
        <v>77</v>
      </c>
      <c r="B29" s="31">
        <v>3461</v>
      </c>
      <c r="C29" s="32">
        <f t="shared" si="4"/>
        <v>56.515349444807313</v>
      </c>
      <c r="D29" s="31">
        <v>2663</v>
      </c>
      <c r="E29" s="32">
        <f t="shared" si="5"/>
        <v>43.484650555192687</v>
      </c>
      <c r="F29" s="31">
        <v>6124</v>
      </c>
      <c r="G29" s="32">
        <f t="shared" si="6"/>
        <v>1.125013548293466</v>
      </c>
    </row>
    <row r="30" spans="1:24" x14ac:dyDescent="0.25">
      <c r="A30" s="14" t="s">
        <v>95</v>
      </c>
      <c r="B30" s="31">
        <v>58668</v>
      </c>
      <c r="C30" s="32">
        <f t="shared" si="4"/>
        <v>78.086567640951927</v>
      </c>
      <c r="D30" s="31">
        <v>16464</v>
      </c>
      <c r="E30" s="32">
        <f t="shared" si="5"/>
        <v>21.913432359048077</v>
      </c>
      <c r="F30" s="31">
        <v>75132</v>
      </c>
      <c r="G30" s="32">
        <f t="shared" si="6"/>
        <v>13.802174707770199</v>
      </c>
    </row>
    <row r="31" spans="1:24" x14ac:dyDescent="0.25">
      <c r="A31" s="14" t="s">
        <v>28</v>
      </c>
      <c r="B31" s="31">
        <v>1668</v>
      </c>
      <c r="C31" s="32">
        <f t="shared" si="4"/>
        <v>68.109432421396491</v>
      </c>
      <c r="D31" s="31">
        <v>781</v>
      </c>
      <c r="E31" s="32">
        <f t="shared" si="5"/>
        <v>31.890567578603513</v>
      </c>
      <c r="F31" s="31">
        <v>2449</v>
      </c>
      <c r="G31" s="32">
        <f t="shared" si="6"/>
        <v>0.44989519591291616</v>
      </c>
    </row>
    <row r="32" spans="1:24" x14ac:dyDescent="0.25">
      <c r="A32" s="14" t="s">
        <v>29</v>
      </c>
      <c r="B32" s="31">
        <v>579</v>
      </c>
      <c r="C32" s="32">
        <f t="shared" si="4"/>
        <v>74.040920716112538</v>
      </c>
      <c r="D32" s="31">
        <v>203</v>
      </c>
      <c r="E32" s="32">
        <f t="shared" si="5"/>
        <v>25.959079283887469</v>
      </c>
      <c r="F32" s="31">
        <v>782</v>
      </c>
      <c r="G32" s="32">
        <f t="shared" si="6"/>
        <v>0.14365783715961636</v>
      </c>
    </row>
    <row r="33" spans="1:7" x14ac:dyDescent="0.25">
      <c r="A33" s="14" t="s">
        <v>30</v>
      </c>
      <c r="B33" s="31">
        <v>8509</v>
      </c>
      <c r="C33" s="32">
        <f t="shared" si="4"/>
        <v>50.939894636015325</v>
      </c>
      <c r="D33" s="31">
        <v>8195</v>
      </c>
      <c r="E33" s="32">
        <f t="shared" si="5"/>
        <v>49.060105363984675</v>
      </c>
      <c r="F33" s="31">
        <v>16704</v>
      </c>
      <c r="G33" s="32">
        <f t="shared" si="6"/>
        <v>3.0686195804529812</v>
      </c>
    </row>
    <row r="34" spans="1:7" x14ac:dyDescent="0.25">
      <c r="A34" s="14" t="s">
        <v>31</v>
      </c>
      <c r="B34" s="31">
        <v>145664</v>
      </c>
      <c r="C34" s="32">
        <f t="shared" si="4"/>
        <v>70.318466417892438</v>
      </c>
      <c r="D34" s="31">
        <v>61485</v>
      </c>
      <c r="E34" s="32">
        <f t="shared" si="5"/>
        <v>29.681533582107566</v>
      </c>
      <c r="F34" s="31">
        <v>207149</v>
      </c>
      <c r="G34" s="32">
        <f t="shared" si="6"/>
        <v>38.054446687694842</v>
      </c>
    </row>
    <row r="35" spans="1:7" x14ac:dyDescent="0.25">
      <c r="A35" s="14" t="s">
        <v>65</v>
      </c>
      <c r="B35" s="31">
        <v>4315</v>
      </c>
      <c r="C35" s="32">
        <f t="shared" si="4"/>
        <v>72.655329179996627</v>
      </c>
      <c r="D35" s="31">
        <v>1624</v>
      </c>
      <c r="E35" s="32">
        <f t="shared" si="5"/>
        <v>27.344670820003369</v>
      </c>
      <c r="F35" s="31">
        <v>5939</v>
      </c>
      <c r="G35" s="32">
        <f t="shared" si="6"/>
        <v>1.0910279985817923</v>
      </c>
    </row>
    <row r="36" spans="1:7" x14ac:dyDescent="0.25">
      <c r="A36" s="14" t="s">
        <v>47</v>
      </c>
      <c r="B36" s="31">
        <v>4882</v>
      </c>
      <c r="C36" s="32">
        <f t="shared" si="4"/>
        <v>61.907177276185642</v>
      </c>
      <c r="D36" s="31">
        <v>3004</v>
      </c>
      <c r="E36" s="32">
        <f t="shared" si="5"/>
        <v>38.092822723814358</v>
      </c>
      <c r="F36" s="31">
        <v>7886</v>
      </c>
      <c r="G36" s="32">
        <f t="shared" si="6"/>
        <v>1.448702946087896</v>
      </c>
    </row>
    <row r="37" spans="1:7" x14ac:dyDescent="0.25">
      <c r="A37" s="14" t="s">
        <v>32</v>
      </c>
      <c r="B37" s="31">
        <v>4658</v>
      </c>
      <c r="C37" s="32">
        <f t="shared" si="4"/>
        <v>63.090884464309902</v>
      </c>
      <c r="D37" s="31">
        <v>2725</v>
      </c>
      <c r="E37" s="32">
        <f t="shared" si="5"/>
        <v>36.909115535690098</v>
      </c>
      <c r="F37" s="31">
        <v>7383</v>
      </c>
      <c r="G37" s="32">
        <f t="shared" si="6"/>
        <v>1.3562989920069661</v>
      </c>
    </row>
    <row r="38" spans="1:7" x14ac:dyDescent="0.25">
      <c r="A38" s="14" t="s">
        <v>33</v>
      </c>
      <c r="B38" s="31">
        <v>1459</v>
      </c>
      <c r="C38" s="32">
        <f t="shared" si="4"/>
        <v>60.14014839241549</v>
      </c>
      <c r="D38" s="31">
        <v>967</v>
      </c>
      <c r="E38" s="32">
        <f t="shared" si="5"/>
        <v>39.859851607584503</v>
      </c>
      <c r="F38" s="31">
        <v>2426</v>
      </c>
      <c r="G38" s="32">
        <f t="shared" si="6"/>
        <v>0.44566996540822162</v>
      </c>
    </row>
    <row r="39" spans="1:7" x14ac:dyDescent="0.25">
      <c r="A39" s="14" t="s">
        <v>79</v>
      </c>
      <c r="B39" s="31">
        <v>3549</v>
      </c>
      <c r="C39" s="32">
        <f t="shared" si="4"/>
        <v>65.954283590410697</v>
      </c>
      <c r="D39" s="31">
        <v>1832</v>
      </c>
      <c r="E39" s="32">
        <f t="shared" si="5"/>
        <v>34.045716409589296</v>
      </c>
      <c r="F39" s="31">
        <v>5381</v>
      </c>
      <c r="G39" s="32">
        <f t="shared" si="6"/>
        <v>0.988520232424419</v>
      </c>
    </row>
    <row r="40" spans="1:7" x14ac:dyDescent="0.25">
      <c r="A40" s="14" t="s">
        <v>35</v>
      </c>
      <c r="B40" s="31">
        <v>39</v>
      </c>
      <c r="C40" s="32">
        <f t="shared" si="4"/>
        <v>67.241379310344826</v>
      </c>
      <c r="D40" s="31">
        <v>19</v>
      </c>
      <c r="E40" s="32">
        <f t="shared" si="5"/>
        <v>32.758620689655174</v>
      </c>
      <c r="F40" s="31">
        <v>58</v>
      </c>
      <c r="G40" s="32">
        <f t="shared" si="6"/>
        <v>1.0654929098795075E-2</v>
      </c>
    </row>
    <row r="41" spans="1:7" x14ac:dyDescent="0.25">
      <c r="A41" s="14" t="s">
        <v>36</v>
      </c>
      <c r="B41" s="31">
        <v>10317</v>
      </c>
      <c r="C41" s="32">
        <f t="shared" si="4"/>
        <v>55.100405896176028</v>
      </c>
      <c r="D41" s="31">
        <v>8407</v>
      </c>
      <c r="E41" s="32">
        <f t="shared" si="5"/>
        <v>44.899594103823972</v>
      </c>
      <c r="F41" s="31">
        <v>18724</v>
      </c>
      <c r="G41" s="32">
        <f t="shared" si="6"/>
        <v>3.4397050421696376</v>
      </c>
    </row>
    <row r="42" spans="1:7" x14ac:dyDescent="0.25">
      <c r="A42" s="14" t="s">
        <v>121</v>
      </c>
      <c r="B42" s="31">
        <v>12897</v>
      </c>
      <c r="C42" s="32">
        <f t="shared" si="4"/>
        <v>58.323158323158317</v>
      </c>
      <c r="D42" s="31">
        <v>9216</v>
      </c>
      <c r="E42" s="32">
        <f t="shared" si="5"/>
        <v>41.676841676841676</v>
      </c>
      <c r="F42" s="31">
        <v>22113</v>
      </c>
      <c r="G42" s="32">
        <f t="shared" si="6"/>
        <v>4.0622835717526806</v>
      </c>
    </row>
    <row r="43" spans="1:7" x14ac:dyDescent="0.25">
      <c r="A43" s="14" t="s">
        <v>80</v>
      </c>
      <c r="B43" s="31">
        <v>72</v>
      </c>
      <c r="C43" s="32">
        <f t="shared" si="4"/>
        <v>22.857142857142858</v>
      </c>
      <c r="D43" s="31">
        <v>243</v>
      </c>
      <c r="E43" s="32">
        <f t="shared" si="5"/>
        <v>77.142857142857153</v>
      </c>
      <c r="F43" s="31">
        <v>315</v>
      </c>
      <c r="G43" s="32">
        <f t="shared" si="6"/>
        <v>5.7867287346904286E-2</v>
      </c>
    </row>
    <row r="44" spans="1:7" x14ac:dyDescent="0.25">
      <c r="A44" s="14" t="s">
        <v>37</v>
      </c>
      <c r="B44" s="31">
        <v>4819</v>
      </c>
      <c r="C44" s="32">
        <f t="shared" si="4"/>
        <v>81.470836855452248</v>
      </c>
      <c r="D44" s="31">
        <v>1096</v>
      </c>
      <c r="E44" s="32">
        <f t="shared" si="5"/>
        <v>18.529163144547763</v>
      </c>
      <c r="F44" s="31">
        <v>5915</v>
      </c>
      <c r="G44" s="32">
        <f t="shared" si="6"/>
        <v>1.0866190624029806</v>
      </c>
    </row>
    <row r="45" spans="1:7" x14ac:dyDescent="0.25">
      <c r="A45" s="14" t="s">
        <v>38</v>
      </c>
      <c r="B45" s="31">
        <v>708</v>
      </c>
      <c r="C45" s="32">
        <f t="shared" si="4"/>
        <v>59.797297297297305</v>
      </c>
      <c r="D45" s="31">
        <v>476</v>
      </c>
      <c r="E45" s="32">
        <f t="shared" si="5"/>
        <v>40.202702702702702</v>
      </c>
      <c r="F45" s="31">
        <v>1184</v>
      </c>
      <c r="G45" s="32">
        <f t="shared" si="6"/>
        <v>0.21750751815471325</v>
      </c>
    </row>
    <row r="46" spans="1:7" x14ac:dyDescent="0.25">
      <c r="A46" s="14" t="s">
        <v>81</v>
      </c>
      <c r="B46" s="31">
        <v>11772</v>
      </c>
      <c r="C46" s="32">
        <f t="shared" si="4"/>
        <v>64.53947368421052</v>
      </c>
      <c r="D46" s="31">
        <v>6468</v>
      </c>
      <c r="E46" s="32">
        <f t="shared" si="5"/>
        <v>35.460526315789473</v>
      </c>
      <c r="F46" s="31">
        <v>18240</v>
      </c>
      <c r="G46" s="32">
        <f t="shared" si="6"/>
        <v>3.3507914958969334</v>
      </c>
    </row>
    <row r="47" spans="1:7" x14ac:dyDescent="0.25">
      <c r="A47" s="14" t="s">
        <v>39</v>
      </c>
      <c r="B47" s="31">
        <v>3079</v>
      </c>
      <c r="C47" s="32">
        <f t="shared" si="4"/>
        <v>60.491159135559926</v>
      </c>
      <c r="D47" s="31">
        <v>2011</v>
      </c>
      <c r="E47" s="32">
        <f t="shared" si="5"/>
        <v>39.508840864440081</v>
      </c>
      <c r="F47" s="31">
        <v>5090</v>
      </c>
      <c r="G47" s="32">
        <f t="shared" si="6"/>
        <v>0.93506188125632628</v>
      </c>
    </row>
    <row r="48" spans="1:7" x14ac:dyDescent="0.25">
      <c r="A48" s="14" t="s">
        <v>40</v>
      </c>
      <c r="B48" s="31">
        <v>753</v>
      </c>
      <c r="C48" s="32">
        <f t="shared" si="4"/>
        <v>44.714964370546319</v>
      </c>
      <c r="D48" s="31">
        <v>931</v>
      </c>
      <c r="E48" s="32">
        <f t="shared" si="5"/>
        <v>55.285035629453681</v>
      </c>
      <c r="F48" s="31">
        <v>1684</v>
      </c>
      <c r="G48" s="32">
        <f t="shared" si="6"/>
        <v>0.30936035521329147</v>
      </c>
    </row>
    <row r="49" spans="1:7" x14ac:dyDescent="0.25">
      <c r="A49" s="14" t="s">
        <v>41</v>
      </c>
      <c r="B49" s="31">
        <v>16940</v>
      </c>
      <c r="C49" s="32">
        <f t="shared" si="4"/>
        <v>78.55685401595251</v>
      </c>
      <c r="D49" s="31">
        <v>4624</v>
      </c>
      <c r="E49" s="32">
        <f t="shared" si="5"/>
        <v>21.443145984047487</v>
      </c>
      <c r="F49" s="31">
        <v>21564</v>
      </c>
      <c r="G49" s="32">
        <f t="shared" si="6"/>
        <v>3.9614291566623621</v>
      </c>
    </row>
    <row r="50" spans="1:7" x14ac:dyDescent="0.25">
      <c r="A50" s="14" t="s">
        <v>42</v>
      </c>
      <c r="B50" s="31">
        <v>6673</v>
      </c>
      <c r="C50" s="32">
        <f t="shared" si="4"/>
        <v>60.641584878226098</v>
      </c>
      <c r="D50" s="31">
        <v>4331</v>
      </c>
      <c r="E50" s="32">
        <f t="shared" si="5"/>
        <v>39.358415121773902</v>
      </c>
      <c r="F50" s="31">
        <v>11004</v>
      </c>
      <c r="G50" s="32">
        <f t="shared" si="6"/>
        <v>2.0214972379851899</v>
      </c>
    </row>
    <row r="51" spans="1:7" x14ac:dyDescent="0.25">
      <c r="A51" s="14" t="s">
        <v>43</v>
      </c>
      <c r="B51" s="31">
        <v>284</v>
      </c>
      <c r="C51" s="32">
        <f t="shared" si="4"/>
        <v>48.881239242685027</v>
      </c>
      <c r="D51" s="31">
        <v>297</v>
      </c>
      <c r="E51" s="32">
        <f t="shared" si="5"/>
        <v>51.118760757314973</v>
      </c>
      <c r="F51" s="31">
        <v>581</v>
      </c>
      <c r="G51" s="32">
        <f t="shared" si="6"/>
        <v>0.1067329966620679</v>
      </c>
    </row>
    <row r="52" spans="1:7" x14ac:dyDescent="0.25">
      <c r="A52" s="14" t="s">
        <v>82</v>
      </c>
      <c r="B52" s="31">
        <v>598</v>
      </c>
      <c r="C52" s="32">
        <f t="shared" si="4"/>
        <v>84.582743988684584</v>
      </c>
      <c r="D52" s="31">
        <v>109</v>
      </c>
      <c r="E52" s="32">
        <f t="shared" si="5"/>
        <v>15.417256011315416</v>
      </c>
      <c r="F52" s="31">
        <v>707</v>
      </c>
      <c r="G52" s="32">
        <f t="shared" si="6"/>
        <v>0.1298799116008296</v>
      </c>
    </row>
    <row r="53" spans="1:7" x14ac:dyDescent="0.25">
      <c r="A53" s="14" t="s">
        <v>83</v>
      </c>
      <c r="B53" s="31">
        <v>633</v>
      </c>
      <c r="C53" s="32">
        <f t="shared" si="4"/>
        <v>77.57352941176471</v>
      </c>
      <c r="D53" s="31">
        <v>183</v>
      </c>
      <c r="E53" s="32">
        <f t="shared" si="5"/>
        <v>22.426470588235293</v>
      </c>
      <c r="F53" s="31">
        <v>816</v>
      </c>
      <c r="G53" s="32">
        <f t="shared" si="6"/>
        <v>0.14990383007959968</v>
      </c>
    </row>
    <row r="54" spans="1:7" x14ac:dyDescent="0.25">
      <c r="A54" s="14" t="s">
        <v>84</v>
      </c>
      <c r="B54" s="31">
        <v>39792</v>
      </c>
      <c r="C54" s="32">
        <f t="shared" si="4"/>
        <v>63.157894736842103</v>
      </c>
      <c r="D54" s="31">
        <v>23212</v>
      </c>
      <c r="E54" s="32">
        <f t="shared" si="5"/>
        <v>36.84210526315789</v>
      </c>
      <c r="F54" s="31">
        <v>63004</v>
      </c>
      <c r="G54" s="32">
        <f t="shared" si="6"/>
        <v>11.574192292077326</v>
      </c>
    </row>
    <row r="55" spans="1:7" x14ac:dyDescent="0.25">
      <c r="A55" s="14" t="s">
        <v>44</v>
      </c>
      <c r="B55" s="31">
        <v>6044</v>
      </c>
      <c r="C55" s="32">
        <f t="shared" si="4"/>
        <v>68.479492408792211</v>
      </c>
      <c r="D55" s="31">
        <v>2782</v>
      </c>
      <c r="E55" s="32">
        <f t="shared" si="5"/>
        <v>31.520507591207796</v>
      </c>
      <c r="F55" s="31">
        <v>8826</v>
      </c>
      <c r="G55" s="32">
        <f t="shared" si="6"/>
        <v>1.621386279758023</v>
      </c>
    </row>
    <row r="56" spans="1:7" x14ac:dyDescent="0.25">
      <c r="A56" s="14" t="s">
        <v>45</v>
      </c>
      <c r="B56" s="31">
        <v>2068</v>
      </c>
      <c r="C56" s="32">
        <f t="shared" si="4"/>
        <v>76.113360323886639</v>
      </c>
      <c r="D56" s="31">
        <v>649</v>
      </c>
      <c r="E56" s="32">
        <f t="shared" si="5"/>
        <v>23.886639676113361</v>
      </c>
      <c r="F56" s="31">
        <v>2717</v>
      </c>
      <c r="G56" s="32">
        <f t="shared" si="6"/>
        <v>0.49912831657631412</v>
      </c>
    </row>
    <row r="57" spans="1:7" x14ac:dyDescent="0.25">
      <c r="A57" s="17" t="s">
        <v>46</v>
      </c>
      <c r="B57" s="46">
        <v>366323</v>
      </c>
      <c r="C57" s="43">
        <f t="shared" si="4"/>
        <v>67.295613659619107</v>
      </c>
      <c r="D57" s="46">
        <v>178026</v>
      </c>
      <c r="E57" s="43">
        <f t="shared" si="5"/>
        <v>32.7043863403809</v>
      </c>
      <c r="F57" s="46">
        <v>544349</v>
      </c>
      <c r="G57" s="43">
        <f t="shared" si="6"/>
        <v>100</v>
      </c>
    </row>
    <row r="58" spans="1:7" x14ac:dyDescent="0.25">
      <c r="A58" s="65" t="s">
        <v>137</v>
      </c>
      <c r="B58" s="65"/>
      <c r="C58" s="65"/>
      <c r="D58" s="65"/>
      <c r="E58" s="65"/>
      <c r="F58" s="65"/>
      <c r="G58" s="65"/>
    </row>
  </sheetData>
  <mergeCells count="38">
    <mergeCell ref="AX6:AX7"/>
    <mergeCell ref="AA6:AA7"/>
    <mergeCell ref="AB6:AE6"/>
    <mergeCell ref="AF6:AF7"/>
    <mergeCell ref="AG6:AG7"/>
    <mergeCell ref="AJ6:AJ7"/>
    <mergeCell ref="AK6:AN6"/>
    <mergeCell ref="AO6:AO7"/>
    <mergeCell ref="AP6:AP7"/>
    <mergeCell ref="AR6:AR7"/>
    <mergeCell ref="AS6:AU6"/>
    <mergeCell ref="AW6:AW7"/>
    <mergeCell ref="X6:X7"/>
    <mergeCell ref="A6:A7"/>
    <mergeCell ref="B6:E6"/>
    <mergeCell ref="F6:F7"/>
    <mergeCell ref="G6:G7"/>
    <mergeCell ref="I6:I7"/>
    <mergeCell ref="J6:M6"/>
    <mergeCell ref="N6:N7"/>
    <mergeCell ref="O6:O7"/>
    <mergeCell ref="R6:R7"/>
    <mergeCell ref="S6:V6"/>
    <mergeCell ref="W6:W7"/>
    <mergeCell ref="A2:AW2"/>
    <mergeCell ref="A3:AW3"/>
    <mergeCell ref="I5:N5"/>
    <mergeCell ref="R5:W5"/>
    <mergeCell ref="AA5:AF5"/>
    <mergeCell ref="AJ5:AO5"/>
    <mergeCell ref="AR5:AW5"/>
    <mergeCell ref="A5:G5"/>
    <mergeCell ref="A58:G58"/>
    <mergeCell ref="R20:X21"/>
    <mergeCell ref="AA11:AG12"/>
    <mergeCell ref="AR14:AX15"/>
    <mergeCell ref="AJ12:AP12"/>
    <mergeCell ref="I23:N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95ED-B6C3-4E2E-84EF-7E8EF3AE91D0}">
  <dimension ref="A1:BG105"/>
  <sheetViews>
    <sheetView showGridLines="0" tabSelected="1" topLeftCell="H5" zoomScaleNormal="100" workbookViewId="0">
      <selection activeCell="R17" sqref="R17"/>
    </sheetView>
  </sheetViews>
  <sheetFormatPr baseColWidth="10" defaultRowHeight="15" x14ac:dyDescent="0.25"/>
  <cols>
    <col min="1" max="1" width="83.140625" style="25" customWidth="1"/>
    <col min="2" max="2" width="10.140625" style="25" bestFit="1" customWidth="1"/>
    <col min="3" max="3" width="8.28515625" style="25" bestFit="1" customWidth="1"/>
    <col min="4" max="4" width="11.85546875" style="25" bestFit="1" customWidth="1"/>
    <col min="5" max="5" width="7.85546875" style="25" bestFit="1" customWidth="1"/>
    <col min="6" max="6" width="7.5703125" style="25" bestFit="1" customWidth="1"/>
    <col min="7" max="7" width="6.42578125" style="25" bestFit="1" customWidth="1"/>
    <col min="8" max="9" width="11.42578125" style="25"/>
    <col min="10" max="10" width="60.140625" style="25" bestFit="1" customWidth="1"/>
    <col min="11" max="11" width="10.140625" style="25" bestFit="1" customWidth="1"/>
    <col min="12" max="12" width="7.85546875" style="25" bestFit="1" customWidth="1"/>
    <col min="13" max="13" width="11.85546875" style="25" bestFit="1" customWidth="1"/>
    <col min="14" max="14" width="8.28515625" style="25" bestFit="1" customWidth="1"/>
    <col min="15" max="15" width="7.140625" style="25" bestFit="1" customWidth="1"/>
    <col min="16" max="16" width="9.28515625" style="25" bestFit="1" customWidth="1"/>
    <col min="17" max="19" width="11.42578125" style="25"/>
    <col min="20" max="20" width="50.28515625" style="25" bestFit="1" customWidth="1"/>
    <col min="21" max="21" width="10.140625" style="25" bestFit="1" customWidth="1"/>
    <col min="22" max="22" width="8.28515625" style="25" bestFit="1" customWidth="1"/>
    <col min="23" max="23" width="11.85546875" style="25" bestFit="1" customWidth="1"/>
    <col min="24" max="24" width="5.42578125" style="25" bestFit="1" customWidth="1"/>
    <col min="25" max="25" width="7.140625" style="25" bestFit="1" customWidth="1"/>
    <col min="26" max="26" width="6.85546875" style="25" bestFit="1" customWidth="1"/>
    <col min="27" max="27" width="11.42578125" style="25"/>
    <col min="28" max="29" width="13.42578125" style="25" bestFit="1" customWidth="1"/>
    <col min="30" max="30" width="8.28515625" style="25" bestFit="1" customWidth="1"/>
    <col min="31" max="31" width="15" style="25" bestFit="1" customWidth="1"/>
    <col min="32" max="32" width="7.85546875" style="25" bestFit="1" customWidth="1"/>
    <col min="33" max="33" width="11.42578125" style="25"/>
    <col min="34" max="34" width="6.85546875" style="25" bestFit="1" customWidth="1"/>
    <col min="35" max="35" width="11.42578125" style="25"/>
    <col min="36" max="36" width="20.28515625" style="25" bestFit="1" customWidth="1"/>
    <col min="37" max="37" width="13.42578125" style="25" bestFit="1" customWidth="1"/>
    <col min="38" max="38" width="8.28515625" style="25" bestFit="1" customWidth="1"/>
    <col min="39" max="39" width="15" style="25" bestFit="1" customWidth="1"/>
    <col min="40" max="40" width="7.85546875" style="25" bestFit="1" customWidth="1"/>
    <col min="41" max="41" width="11.42578125" style="25"/>
    <col min="42" max="42" width="6.85546875" style="25" bestFit="1" customWidth="1"/>
    <col min="43" max="43" width="11.42578125" style="25"/>
    <col min="44" max="44" width="17.5703125" style="25" bestFit="1" customWidth="1"/>
    <col min="45" max="45" width="13.42578125" style="25" bestFit="1" customWidth="1"/>
    <col min="46" max="46" width="8.28515625" style="25" bestFit="1" customWidth="1"/>
    <col min="47" max="47" width="15" style="25" bestFit="1" customWidth="1"/>
    <col min="48" max="48" width="7.85546875" style="25" bestFit="1" customWidth="1"/>
    <col min="49" max="49" width="11.42578125" style="25"/>
    <col min="50" max="50" width="6.85546875" style="25" bestFit="1" customWidth="1"/>
    <col min="51" max="51" width="11.42578125" style="25"/>
    <col min="52" max="52" width="20" style="25" bestFit="1" customWidth="1"/>
    <col min="53" max="53" width="13.42578125" style="25" bestFit="1" customWidth="1"/>
    <col min="54" max="54" width="7.28515625" style="25" bestFit="1" customWidth="1"/>
    <col min="55" max="55" width="15" style="25" bestFit="1" customWidth="1"/>
    <col min="56" max="56" width="6.85546875" style="25" bestFit="1" customWidth="1"/>
    <col min="57" max="57" width="11.42578125" style="25"/>
    <col min="58" max="58" width="8.140625" style="25" bestFit="1" customWidth="1"/>
    <col min="59" max="59" width="11.42578125" style="25"/>
    <col min="60" max="16384" width="11.42578125" style="1"/>
  </cols>
  <sheetData>
    <row r="1" spans="1:59" ht="63" customHeight="1" x14ac:dyDescent="0.25"/>
    <row r="2" spans="1:59" ht="36.75" customHeight="1" x14ac:dyDescent="0.25">
      <c r="A2" s="67" t="s">
        <v>86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23"/>
    </row>
    <row r="3" spans="1:59" ht="30.75" customHeight="1" x14ac:dyDescent="0.25">
      <c r="A3" s="68" t="s">
        <v>106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</row>
    <row r="4" spans="1:59" ht="49.5" customHeight="1" x14ac:dyDescent="0.25"/>
    <row r="5" spans="1:59" ht="30" customHeight="1" x14ac:dyDescent="0.25">
      <c r="A5" s="70" t="s">
        <v>99</v>
      </c>
      <c r="B5" s="70"/>
      <c r="C5" s="70"/>
      <c r="D5" s="70"/>
      <c r="E5" s="70"/>
      <c r="F5" s="70"/>
      <c r="G5" s="70"/>
      <c r="J5" s="62" t="s">
        <v>100</v>
      </c>
      <c r="K5" s="62"/>
      <c r="L5" s="62"/>
      <c r="M5" s="62"/>
      <c r="N5" s="62"/>
      <c r="O5" s="62"/>
      <c r="P5" s="62"/>
      <c r="T5" s="62" t="s">
        <v>101</v>
      </c>
      <c r="U5" s="62"/>
      <c r="V5" s="62"/>
      <c r="W5" s="62"/>
      <c r="X5" s="62"/>
      <c r="Y5" s="62"/>
      <c r="Z5" s="3"/>
      <c r="AB5" s="62" t="s">
        <v>102</v>
      </c>
      <c r="AC5" s="62"/>
      <c r="AD5" s="62"/>
      <c r="AE5" s="62"/>
      <c r="AF5" s="62"/>
      <c r="AG5" s="62"/>
      <c r="AH5" s="62"/>
      <c r="AJ5" s="62" t="s">
        <v>103</v>
      </c>
      <c r="AK5" s="62"/>
      <c r="AL5" s="62"/>
      <c r="AM5" s="62"/>
      <c r="AN5" s="62"/>
      <c r="AO5" s="62"/>
      <c r="AP5" s="62"/>
      <c r="AR5" s="69" t="s">
        <v>104</v>
      </c>
      <c r="AS5" s="69"/>
      <c r="AT5" s="69"/>
      <c r="AU5" s="69"/>
      <c r="AV5" s="69"/>
      <c r="AW5" s="69"/>
      <c r="AX5" s="69"/>
      <c r="AZ5" s="73" t="s">
        <v>105</v>
      </c>
      <c r="BA5" s="73"/>
      <c r="BB5" s="73"/>
      <c r="BC5" s="73"/>
      <c r="BD5" s="73"/>
      <c r="BE5" s="73"/>
      <c r="BF5" s="73"/>
    </row>
    <row r="6" spans="1:59" ht="15" customHeight="1" x14ac:dyDescent="0.25">
      <c r="A6" s="55" t="s">
        <v>13</v>
      </c>
      <c r="B6" s="57" t="s">
        <v>1</v>
      </c>
      <c r="C6" s="57"/>
      <c r="D6" s="57"/>
      <c r="E6" s="57"/>
      <c r="F6" s="57" t="s">
        <v>48</v>
      </c>
      <c r="G6" s="57" t="s">
        <v>92</v>
      </c>
      <c r="J6" s="59" t="s">
        <v>0</v>
      </c>
      <c r="K6" s="61" t="s">
        <v>1</v>
      </c>
      <c r="L6" s="61"/>
      <c r="M6" s="61"/>
      <c r="N6" s="61"/>
      <c r="O6" s="53" t="s">
        <v>2</v>
      </c>
      <c r="P6" s="53" t="s">
        <v>92</v>
      </c>
      <c r="T6" s="59" t="s">
        <v>49</v>
      </c>
      <c r="U6" s="61" t="s">
        <v>1</v>
      </c>
      <c r="V6" s="61"/>
      <c r="W6" s="61"/>
      <c r="X6" s="61"/>
      <c r="Y6" s="53" t="s">
        <v>2</v>
      </c>
      <c r="Z6" s="53" t="s">
        <v>92</v>
      </c>
      <c r="AB6" s="59" t="s">
        <v>52</v>
      </c>
      <c r="AC6" s="61" t="s">
        <v>1</v>
      </c>
      <c r="AD6" s="61"/>
      <c r="AE6" s="61"/>
      <c r="AF6" s="61"/>
      <c r="AG6" s="53" t="s">
        <v>2</v>
      </c>
      <c r="AH6" s="53" t="s">
        <v>92</v>
      </c>
      <c r="AJ6" s="59" t="s">
        <v>62</v>
      </c>
      <c r="AK6" s="61" t="s">
        <v>1</v>
      </c>
      <c r="AL6" s="61"/>
      <c r="AM6" s="61"/>
      <c r="AN6" s="61"/>
      <c r="AO6" s="53" t="s">
        <v>2</v>
      </c>
      <c r="AP6" s="53" t="s">
        <v>92</v>
      </c>
      <c r="AR6" s="59" t="s">
        <v>63</v>
      </c>
      <c r="AS6" s="61" t="s">
        <v>1</v>
      </c>
      <c r="AT6" s="61"/>
      <c r="AU6" s="61"/>
      <c r="AV6" s="61"/>
      <c r="AW6" s="53" t="s">
        <v>2</v>
      </c>
      <c r="AX6" s="53" t="s">
        <v>92</v>
      </c>
      <c r="AZ6" s="59" t="s">
        <v>64</v>
      </c>
      <c r="BA6" s="61" t="s">
        <v>1</v>
      </c>
      <c r="BB6" s="61"/>
      <c r="BC6" s="61"/>
      <c r="BD6" s="61"/>
      <c r="BE6" s="53" t="s">
        <v>2</v>
      </c>
      <c r="BF6" s="53" t="s">
        <v>92</v>
      </c>
    </row>
    <row r="7" spans="1:59" ht="15" customHeight="1" x14ac:dyDescent="0.25">
      <c r="A7" s="56"/>
      <c r="B7" s="13" t="s">
        <v>3</v>
      </c>
      <c r="C7" s="13" t="s">
        <v>92</v>
      </c>
      <c r="D7" s="13" t="s">
        <v>4</v>
      </c>
      <c r="E7" s="13" t="s">
        <v>92</v>
      </c>
      <c r="F7" s="58"/>
      <c r="G7" s="57"/>
      <c r="J7" s="60"/>
      <c r="K7" s="4" t="s">
        <v>3</v>
      </c>
      <c r="L7" s="4" t="s">
        <v>92</v>
      </c>
      <c r="M7" s="4" t="s">
        <v>4</v>
      </c>
      <c r="N7" s="4" t="s">
        <v>92</v>
      </c>
      <c r="O7" s="54"/>
      <c r="P7" s="53"/>
      <c r="T7" s="59"/>
      <c r="U7" s="26" t="s">
        <v>3</v>
      </c>
      <c r="V7" s="26" t="s">
        <v>92</v>
      </c>
      <c r="W7" s="26" t="s">
        <v>4</v>
      </c>
      <c r="X7" s="26" t="s">
        <v>92</v>
      </c>
      <c r="Y7" s="53"/>
      <c r="Z7" s="53"/>
      <c r="AB7" s="60"/>
      <c r="AC7" s="4" t="s">
        <v>3</v>
      </c>
      <c r="AD7" s="4" t="s">
        <v>92</v>
      </c>
      <c r="AE7" s="4" t="s">
        <v>4</v>
      </c>
      <c r="AF7" s="4" t="s">
        <v>92</v>
      </c>
      <c r="AG7" s="54"/>
      <c r="AH7" s="53"/>
      <c r="AJ7" s="60"/>
      <c r="AK7" s="4" t="s">
        <v>3</v>
      </c>
      <c r="AL7" s="4" t="s">
        <v>92</v>
      </c>
      <c r="AM7" s="4" t="s">
        <v>4</v>
      </c>
      <c r="AN7" s="4" t="s">
        <v>92</v>
      </c>
      <c r="AO7" s="54"/>
      <c r="AP7" s="53"/>
      <c r="AR7" s="60"/>
      <c r="AS7" s="4" t="s">
        <v>3</v>
      </c>
      <c r="AT7" s="4" t="s">
        <v>92</v>
      </c>
      <c r="AU7" s="4" t="s">
        <v>4</v>
      </c>
      <c r="AV7" s="4" t="s">
        <v>92</v>
      </c>
      <c r="AW7" s="54"/>
      <c r="AX7" s="53"/>
      <c r="AZ7" s="60"/>
      <c r="BA7" s="4" t="s">
        <v>3</v>
      </c>
      <c r="BB7" s="4" t="s">
        <v>92</v>
      </c>
      <c r="BC7" s="4" t="s">
        <v>4</v>
      </c>
      <c r="BD7" s="4" t="s">
        <v>92</v>
      </c>
      <c r="BE7" s="54"/>
      <c r="BF7" s="53"/>
    </row>
    <row r="8" spans="1:59" x14ac:dyDescent="0.25">
      <c r="A8" s="20" t="s">
        <v>16</v>
      </c>
      <c r="B8" s="6">
        <v>52</v>
      </c>
      <c r="C8" s="7">
        <f>+(B8/F8)*100</f>
        <v>62.650602409638559</v>
      </c>
      <c r="D8" s="6">
        <v>31</v>
      </c>
      <c r="E8" s="7">
        <f>+(D8/F8)*100</f>
        <v>37.349397590361441</v>
      </c>
      <c r="F8" s="6">
        <v>83</v>
      </c>
      <c r="G8" s="7">
        <f>+(F8/$F$50)*100</f>
        <v>0.15594468660754549</v>
      </c>
      <c r="J8" s="5" t="s">
        <v>5</v>
      </c>
      <c r="K8" s="6">
        <v>588</v>
      </c>
      <c r="L8" s="7">
        <f>+(K8/O8)*100</f>
        <v>67.741935483870961</v>
      </c>
      <c r="M8" s="6">
        <v>280</v>
      </c>
      <c r="N8" s="7">
        <f>+(M8/O8)*100</f>
        <v>32.258064516129032</v>
      </c>
      <c r="O8" s="6">
        <v>868</v>
      </c>
      <c r="P8" s="7">
        <f>+(O8/$O$21)*100</f>
        <v>1.6308432286186683</v>
      </c>
      <c r="T8" s="5" t="s">
        <v>68</v>
      </c>
      <c r="U8" s="6">
        <v>262</v>
      </c>
      <c r="V8" s="7">
        <f>+(U8/Y8)*100</f>
        <v>49.904761904761905</v>
      </c>
      <c r="W8" s="6">
        <v>263</v>
      </c>
      <c r="X8" s="7">
        <f>+(W8/Y8)*100</f>
        <v>50.095238095238095</v>
      </c>
      <c r="Y8" s="6">
        <v>525</v>
      </c>
      <c r="Z8" s="7">
        <f>+(Y8/$Y$11)*100</f>
        <v>0.98639711408387198</v>
      </c>
      <c r="AB8" s="5" t="s">
        <v>50</v>
      </c>
      <c r="AC8" s="6">
        <v>25847</v>
      </c>
      <c r="AD8" s="7">
        <f>+(AC8/AG8)*100</f>
        <v>68.179899762595625</v>
      </c>
      <c r="AE8" s="6">
        <v>12063</v>
      </c>
      <c r="AF8" s="7">
        <f>+(AE8/AG8)*100</f>
        <v>31.820100237404382</v>
      </c>
      <c r="AG8" s="6">
        <v>37910</v>
      </c>
      <c r="AH8" s="7">
        <f>+(AG8/$AG$10)*100</f>
        <v>71.227265895084926</v>
      </c>
      <c r="AJ8" s="5" t="s">
        <v>53</v>
      </c>
      <c r="AK8" s="6">
        <v>94</v>
      </c>
      <c r="AL8" s="7">
        <f>+(AK8/AO8)*100</f>
        <v>56.287425149700596</v>
      </c>
      <c r="AM8" s="6">
        <v>73</v>
      </c>
      <c r="AN8" s="7">
        <f>+(AM8/AO8)*100</f>
        <v>43.712574850299404</v>
      </c>
      <c r="AO8" s="6">
        <v>167</v>
      </c>
      <c r="AP8" s="7">
        <f>+(AO8/$AO$18)*100</f>
        <v>0.31376822486096501</v>
      </c>
      <c r="AR8" s="5" t="s">
        <v>123</v>
      </c>
      <c r="AS8" s="6">
        <v>4</v>
      </c>
      <c r="AT8" s="7">
        <f>+(AS8/AW8)*100</f>
        <v>57.142857142857139</v>
      </c>
      <c r="AU8" s="6">
        <v>3</v>
      </c>
      <c r="AV8" s="7">
        <f>+(AU8/AW8)*100</f>
        <v>42.857142857142854</v>
      </c>
      <c r="AW8" s="6">
        <v>7</v>
      </c>
      <c r="AX8" s="7">
        <f>+(AW8/$AW$13)*100</f>
        <v>1.3151961521118291E-2</v>
      </c>
      <c r="AZ8" s="5" t="s">
        <v>87</v>
      </c>
      <c r="BA8" s="6">
        <v>22193</v>
      </c>
      <c r="BB8" s="7">
        <f>+(BA8/BE8)*100</f>
        <v>68.762199845081327</v>
      </c>
      <c r="BC8" s="6">
        <v>10082</v>
      </c>
      <c r="BD8" s="7">
        <f>+(BC8/BE8)*100</f>
        <v>31.237800154918666</v>
      </c>
      <c r="BE8" s="6">
        <v>32275</v>
      </c>
      <c r="BF8" s="7">
        <f>+(BE8/$BE$12)*100</f>
        <v>60.639936870584698</v>
      </c>
    </row>
    <row r="9" spans="1:59" x14ac:dyDescent="0.25">
      <c r="A9" s="20" t="s">
        <v>17</v>
      </c>
      <c r="B9" s="6">
        <v>8</v>
      </c>
      <c r="C9" s="7">
        <f t="shared" ref="C9:C49" si="0">+(B9/F9)*100</f>
        <v>44.444444444444443</v>
      </c>
      <c r="D9" s="6">
        <v>10</v>
      </c>
      <c r="E9" s="7">
        <f t="shared" ref="E9:E49" si="1">+(D9/F9)*100</f>
        <v>55.555555555555557</v>
      </c>
      <c r="F9" s="6">
        <v>18</v>
      </c>
      <c r="G9" s="7">
        <f t="shared" ref="G9:G49" si="2">+(F9/$F$50)*100</f>
        <v>3.3819329625732752E-2</v>
      </c>
      <c r="J9" s="5" t="s">
        <v>6</v>
      </c>
      <c r="K9" s="6">
        <v>191</v>
      </c>
      <c r="L9" s="7">
        <f t="shared" ref="L9:L18" si="3">+(K9/O9)*100</f>
        <v>55.52325581395349</v>
      </c>
      <c r="M9" s="6">
        <v>153</v>
      </c>
      <c r="N9" s="7">
        <f t="shared" ref="N9:N18" si="4">+(M9/O9)*100</f>
        <v>44.47674418604651</v>
      </c>
      <c r="O9" s="6">
        <v>344</v>
      </c>
      <c r="P9" s="7">
        <f t="shared" ref="P8:P20" si="5">+(O9/$O$21)*100</f>
        <v>0.64632496618067037</v>
      </c>
      <c r="T9" s="5" t="s">
        <v>67</v>
      </c>
      <c r="U9" s="6">
        <v>35489</v>
      </c>
      <c r="V9" s="7">
        <f t="shared" ref="V9:V11" si="6">+(U9/Y9)*100</f>
        <v>69.759990564739653</v>
      </c>
      <c r="W9" s="6">
        <v>15384</v>
      </c>
      <c r="X9" s="7">
        <f t="shared" ref="X9:X11" si="7">+(W9/Y9)*100</f>
        <v>30.240009435260358</v>
      </c>
      <c r="Y9" s="6">
        <v>50873</v>
      </c>
      <c r="Z9" s="7">
        <f t="shared" ref="Z9:Z11" si="8">+(Y9/$Y$11)*100</f>
        <v>95.582819780550139</v>
      </c>
      <c r="AB9" s="5" t="s">
        <v>51</v>
      </c>
      <c r="AC9" s="6">
        <v>10709</v>
      </c>
      <c r="AD9" s="7">
        <f>+(AC9/AG9)*100</f>
        <v>69.929476296199553</v>
      </c>
      <c r="AE9" s="6">
        <v>4605</v>
      </c>
      <c r="AF9" s="7">
        <f>+(AE9/AG9)*100</f>
        <v>30.070523703800443</v>
      </c>
      <c r="AG9" s="6">
        <v>15314</v>
      </c>
      <c r="AH9" s="7">
        <f>+(AG9/$AG$10)*100</f>
        <v>28.772734104915077</v>
      </c>
      <c r="AJ9" s="5" t="s">
        <v>54</v>
      </c>
      <c r="AK9" s="6">
        <v>6302</v>
      </c>
      <c r="AL9" s="7">
        <f t="shared" ref="AL9:AL18" si="9">+(AK9/AO9)*100</f>
        <v>68.056155507559396</v>
      </c>
      <c r="AM9" s="6">
        <v>2958</v>
      </c>
      <c r="AN9" s="7">
        <f t="shared" ref="AN9:AN18" si="10">+(AM9/AO9)*100</f>
        <v>31.943844492440604</v>
      </c>
      <c r="AO9" s="6">
        <v>9260</v>
      </c>
      <c r="AP9" s="7">
        <f t="shared" ref="AP9:AP18" si="11">+(AO9/$AO$18)*100</f>
        <v>17.398166240793628</v>
      </c>
      <c r="AR9" s="5" t="s">
        <v>122</v>
      </c>
      <c r="AS9" s="6">
        <v>1482</v>
      </c>
      <c r="AT9" s="7">
        <f t="shared" ref="AT9:AT13" si="12">+(AS9/AW9)*100</f>
        <v>72.611464968152859</v>
      </c>
      <c r="AU9" s="6">
        <v>559</v>
      </c>
      <c r="AV9" s="7">
        <f t="shared" ref="AV9:AV13" si="13">+(AU9/AW9)*100</f>
        <v>27.388535031847134</v>
      </c>
      <c r="AW9" s="6">
        <v>2041</v>
      </c>
      <c r="AX9" s="7">
        <f t="shared" ref="AX9:AX13" si="14">+(AW9/$AW$13)*100</f>
        <v>3.8347362092289194</v>
      </c>
      <c r="AZ9" s="5" t="s">
        <v>88</v>
      </c>
      <c r="BA9" s="6">
        <v>8379</v>
      </c>
      <c r="BB9" s="7">
        <f t="shared" ref="BB9:BB12" si="15">+(BA9/BE9)*100</f>
        <v>64.737696051919954</v>
      </c>
      <c r="BC9" s="6">
        <v>4564</v>
      </c>
      <c r="BD9" s="7">
        <f t="shared" ref="BD9:BD12" si="16">+(BC9/BE9)*100</f>
        <v>35.262303948080046</v>
      </c>
      <c r="BE9" s="6">
        <v>12943</v>
      </c>
      <c r="BF9" s="7">
        <f t="shared" ref="BF9:BF12" si="17">+(BE9/$BE$12)*100</f>
        <v>24.317976852547723</v>
      </c>
    </row>
    <row r="10" spans="1:59" x14ac:dyDescent="0.25">
      <c r="A10" s="20" t="s">
        <v>18</v>
      </c>
      <c r="B10" s="6">
        <v>46</v>
      </c>
      <c r="C10" s="7">
        <f t="shared" si="0"/>
        <v>37.096774193548384</v>
      </c>
      <c r="D10" s="6">
        <v>78</v>
      </c>
      <c r="E10" s="7">
        <f t="shared" si="1"/>
        <v>62.903225806451616</v>
      </c>
      <c r="F10" s="6">
        <v>124</v>
      </c>
      <c r="G10" s="7">
        <f t="shared" si="2"/>
        <v>0.2329776040883812</v>
      </c>
      <c r="J10" s="5" t="s">
        <v>130</v>
      </c>
      <c r="K10" s="6">
        <v>87</v>
      </c>
      <c r="L10" s="7">
        <f t="shared" si="3"/>
        <v>33.590733590733592</v>
      </c>
      <c r="M10" s="6">
        <v>172</v>
      </c>
      <c r="N10" s="7">
        <f t="shared" si="4"/>
        <v>66.409266409266408</v>
      </c>
      <c r="O10" s="6">
        <v>259</v>
      </c>
      <c r="P10" s="7">
        <f t="shared" si="5"/>
        <v>0.48662257628137678</v>
      </c>
      <c r="T10" s="5" t="s">
        <v>85</v>
      </c>
      <c r="U10" s="6">
        <v>805</v>
      </c>
      <c r="V10" s="7">
        <f t="shared" si="6"/>
        <v>44.085432639649511</v>
      </c>
      <c r="W10" s="6">
        <v>1021</v>
      </c>
      <c r="X10" s="7">
        <f t="shared" si="7"/>
        <v>55.914567360350496</v>
      </c>
      <c r="Y10" s="6">
        <v>1826</v>
      </c>
      <c r="Z10" s="7">
        <f t="shared" si="8"/>
        <v>3.4307831053660003</v>
      </c>
      <c r="AB10" s="17" t="s">
        <v>2</v>
      </c>
      <c r="AC10" s="8">
        <v>36556</v>
      </c>
      <c r="AD10" s="9">
        <f>+(AC10/AG10)*100</f>
        <v>68.683300766571477</v>
      </c>
      <c r="AE10" s="8">
        <v>16668</v>
      </c>
      <c r="AF10" s="9">
        <f>+(AE10/AG10)*100</f>
        <v>31.31669923342853</v>
      </c>
      <c r="AG10" s="8">
        <v>53224</v>
      </c>
      <c r="AH10" s="11">
        <f>+(AG10/$AG$10)*100</f>
        <v>100</v>
      </c>
      <c r="AJ10" s="5" t="s">
        <v>55</v>
      </c>
      <c r="AK10" s="6">
        <v>6590</v>
      </c>
      <c r="AL10" s="7">
        <f t="shared" si="9"/>
        <v>70.345858240819808</v>
      </c>
      <c r="AM10" s="6">
        <v>2778</v>
      </c>
      <c r="AN10" s="7">
        <f t="shared" si="10"/>
        <v>29.654141759180185</v>
      </c>
      <c r="AO10" s="6">
        <v>9368</v>
      </c>
      <c r="AP10" s="7">
        <f t="shared" si="11"/>
        <v>17.601082218548022</v>
      </c>
      <c r="AR10" s="5" t="s">
        <v>115</v>
      </c>
      <c r="AS10" s="6">
        <v>28842</v>
      </c>
      <c r="AT10" s="7">
        <f t="shared" si="12"/>
        <v>69.520572709523464</v>
      </c>
      <c r="AU10" s="6">
        <v>12645</v>
      </c>
      <c r="AV10" s="7">
        <f t="shared" si="13"/>
        <v>30.479427290476536</v>
      </c>
      <c r="AW10" s="6">
        <v>41487</v>
      </c>
      <c r="AX10" s="7">
        <f t="shared" si="14"/>
        <v>77.947918232376367</v>
      </c>
      <c r="AZ10" s="5" t="s">
        <v>89</v>
      </c>
      <c r="BA10" s="6">
        <v>4171</v>
      </c>
      <c r="BB10" s="7">
        <f t="shared" si="15"/>
        <v>77.083718351506192</v>
      </c>
      <c r="BC10" s="6">
        <v>1240</v>
      </c>
      <c r="BD10" s="7">
        <f t="shared" si="16"/>
        <v>22.916281648493808</v>
      </c>
      <c r="BE10" s="6">
        <v>5411</v>
      </c>
      <c r="BF10" s="7">
        <f t="shared" si="17"/>
        <v>10.166466255824441</v>
      </c>
    </row>
    <row r="11" spans="1:59" ht="15" customHeight="1" x14ac:dyDescent="0.25">
      <c r="A11" s="20" t="s">
        <v>19</v>
      </c>
      <c r="B11" s="6">
        <v>9</v>
      </c>
      <c r="C11" s="7">
        <f t="shared" si="0"/>
        <v>27.27272727272727</v>
      </c>
      <c r="D11" s="6">
        <v>24</v>
      </c>
      <c r="E11" s="7">
        <f t="shared" si="1"/>
        <v>72.727272727272734</v>
      </c>
      <c r="F11" s="6">
        <v>33</v>
      </c>
      <c r="G11" s="7">
        <f t="shared" si="2"/>
        <v>6.2002104313843377E-2</v>
      </c>
      <c r="J11" s="5" t="s">
        <v>129</v>
      </c>
      <c r="K11" s="6">
        <v>138</v>
      </c>
      <c r="L11" s="7">
        <f t="shared" si="3"/>
        <v>53.07692307692308</v>
      </c>
      <c r="M11" s="6">
        <v>122</v>
      </c>
      <c r="N11" s="7">
        <f t="shared" si="4"/>
        <v>46.92307692307692</v>
      </c>
      <c r="O11" s="6">
        <v>260</v>
      </c>
      <c r="P11" s="7">
        <f t="shared" si="5"/>
        <v>0.48850142792725088</v>
      </c>
      <c r="T11" s="17" t="s">
        <v>2</v>
      </c>
      <c r="U11" s="8">
        <v>36556</v>
      </c>
      <c r="V11" s="9">
        <f t="shared" si="6"/>
        <v>68.683300766571477</v>
      </c>
      <c r="W11" s="8">
        <v>16668</v>
      </c>
      <c r="X11" s="9">
        <f t="shared" si="7"/>
        <v>31.31669923342853</v>
      </c>
      <c r="Y11" s="8">
        <v>53224</v>
      </c>
      <c r="Z11" s="11">
        <f t="shared" si="8"/>
        <v>100</v>
      </c>
      <c r="AB11" s="64" t="s">
        <v>139</v>
      </c>
      <c r="AC11" s="64"/>
      <c r="AD11" s="64"/>
      <c r="AE11" s="64"/>
      <c r="AF11" s="64"/>
      <c r="AG11" s="64"/>
      <c r="AH11" s="64"/>
      <c r="AJ11" s="5" t="s">
        <v>56</v>
      </c>
      <c r="AK11" s="6">
        <v>3968</v>
      </c>
      <c r="AL11" s="7">
        <f t="shared" si="9"/>
        <v>71.098369467837301</v>
      </c>
      <c r="AM11" s="6">
        <v>1613</v>
      </c>
      <c r="AN11" s="7">
        <f t="shared" si="10"/>
        <v>28.901630532162699</v>
      </c>
      <c r="AO11" s="6">
        <v>5581</v>
      </c>
      <c r="AP11" s="7">
        <f t="shared" si="11"/>
        <v>10.485871035623028</v>
      </c>
      <c r="AR11" s="5" t="s">
        <v>124</v>
      </c>
      <c r="AS11" s="6">
        <v>5208</v>
      </c>
      <c r="AT11" s="7">
        <f t="shared" si="12"/>
        <v>70.73203857123454</v>
      </c>
      <c r="AU11" s="6">
        <v>2155</v>
      </c>
      <c r="AV11" s="7">
        <f t="shared" si="13"/>
        <v>29.267961428765449</v>
      </c>
      <c r="AW11" s="6">
        <v>7363</v>
      </c>
      <c r="AX11" s="7">
        <f t="shared" si="14"/>
        <v>13.833984668570571</v>
      </c>
      <c r="AZ11" s="5" t="s">
        <v>91</v>
      </c>
      <c r="BA11" s="6">
        <v>1813</v>
      </c>
      <c r="BB11" s="7">
        <f t="shared" si="15"/>
        <v>69.865125240847775</v>
      </c>
      <c r="BC11" s="6">
        <v>782</v>
      </c>
      <c r="BD11" s="7">
        <f t="shared" si="16"/>
        <v>30.134874759152215</v>
      </c>
      <c r="BE11" s="6">
        <v>2595</v>
      </c>
      <c r="BF11" s="7">
        <f t="shared" si="17"/>
        <v>4.8756200210431384</v>
      </c>
    </row>
    <row r="12" spans="1:59" ht="18" customHeight="1" x14ac:dyDescent="0.25">
      <c r="A12" s="20" t="s">
        <v>20</v>
      </c>
      <c r="B12" s="6">
        <v>44</v>
      </c>
      <c r="C12" s="7">
        <f t="shared" si="0"/>
        <v>77.192982456140342</v>
      </c>
      <c r="D12" s="6">
        <v>13</v>
      </c>
      <c r="E12" s="7">
        <f t="shared" si="1"/>
        <v>22.807017543859647</v>
      </c>
      <c r="F12" s="6">
        <v>57</v>
      </c>
      <c r="G12" s="7">
        <f t="shared" si="2"/>
        <v>0.10709454381482036</v>
      </c>
      <c r="J12" s="5" t="s">
        <v>7</v>
      </c>
      <c r="K12" s="6">
        <v>2235</v>
      </c>
      <c r="L12" s="7">
        <f t="shared" si="3"/>
        <v>57.722107438016536</v>
      </c>
      <c r="M12" s="6">
        <v>1637</v>
      </c>
      <c r="N12" s="7">
        <f t="shared" si="4"/>
        <v>42.277892561983471</v>
      </c>
      <c r="O12" s="6">
        <v>3872</v>
      </c>
      <c r="P12" s="7">
        <f t="shared" si="5"/>
        <v>7.27491357282429</v>
      </c>
      <c r="T12" s="66" t="s">
        <v>140</v>
      </c>
      <c r="U12" s="66"/>
      <c r="V12" s="66"/>
      <c r="W12" s="66"/>
      <c r="X12" s="66"/>
      <c r="Y12" s="66"/>
      <c r="Z12" s="66"/>
      <c r="AB12" s="64"/>
      <c r="AC12" s="64"/>
      <c r="AD12" s="64"/>
      <c r="AE12" s="64"/>
      <c r="AF12" s="64"/>
      <c r="AG12" s="64"/>
      <c r="AH12" s="64"/>
      <c r="AJ12" s="5" t="s">
        <v>57</v>
      </c>
      <c r="AK12" s="6">
        <v>2455</v>
      </c>
      <c r="AL12" s="7">
        <f t="shared" si="9"/>
        <v>70.974270020237057</v>
      </c>
      <c r="AM12" s="6">
        <v>1004</v>
      </c>
      <c r="AN12" s="7">
        <f t="shared" si="10"/>
        <v>29.025729979762936</v>
      </c>
      <c r="AO12" s="6">
        <v>3459</v>
      </c>
      <c r="AP12" s="7">
        <f t="shared" si="11"/>
        <v>6.4989478430783105</v>
      </c>
      <c r="AR12" s="5" t="s">
        <v>118</v>
      </c>
      <c r="AS12" s="6">
        <v>1020</v>
      </c>
      <c r="AT12" s="7">
        <f t="shared" si="12"/>
        <v>43.852106620808257</v>
      </c>
      <c r="AU12" s="6">
        <v>1306</v>
      </c>
      <c r="AV12" s="7">
        <f t="shared" si="13"/>
        <v>56.14789337919175</v>
      </c>
      <c r="AW12" s="6">
        <v>2326</v>
      </c>
      <c r="AX12" s="7">
        <f t="shared" si="14"/>
        <v>4.370208928303021</v>
      </c>
      <c r="AZ12" s="8" t="s">
        <v>2</v>
      </c>
      <c r="BA12" s="8">
        <v>36556</v>
      </c>
      <c r="BB12" s="9">
        <f t="shared" si="15"/>
        <v>68.683300766571477</v>
      </c>
      <c r="BC12" s="8">
        <v>16668</v>
      </c>
      <c r="BD12" s="9">
        <f t="shared" si="16"/>
        <v>31.31669923342853</v>
      </c>
      <c r="BE12" s="8">
        <v>53224</v>
      </c>
      <c r="BF12" s="9">
        <f t="shared" si="17"/>
        <v>100</v>
      </c>
    </row>
    <row r="13" spans="1:59" ht="15.75" customHeight="1" x14ac:dyDescent="0.25">
      <c r="A13" s="20" t="s">
        <v>21</v>
      </c>
      <c r="B13" s="6">
        <v>67</v>
      </c>
      <c r="C13" s="7">
        <f t="shared" si="0"/>
        <v>52.34375</v>
      </c>
      <c r="D13" s="6">
        <v>61</v>
      </c>
      <c r="E13" s="7">
        <f t="shared" si="1"/>
        <v>47.65625</v>
      </c>
      <c r="F13" s="6">
        <v>128</v>
      </c>
      <c r="G13" s="7">
        <f t="shared" si="2"/>
        <v>0.24049301067187737</v>
      </c>
      <c r="J13" s="5" t="s">
        <v>8</v>
      </c>
      <c r="K13" s="6">
        <v>10589</v>
      </c>
      <c r="L13" s="7">
        <f t="shared" si="3"/>
        <v>79.034184206597999</v>
      </c>
      <c r="M13" s="6">
        <v>2809</v>
      </c>
      <c r="N13" s="7">
        <f t="shared" si="4"/>
        <v>20.965815793402001</v>
      </c>
      <c r="O13" s="6">
        <v>13398</v>
      </c>
      <c r="P13" s="7">
        <f t="shared" si="5"/>
        <v>25.172854351420408</v>
      </c>
      <c r="T13" s="66"/>
      <c r="U13" s="66"/>
      <c r="V13" s="66"/>
      <c r="W13" s="66"/>
      <c r="X13" s="66"/>
      <c r="Y13" s="66"/>
      <c r="Z13" s="66"/>
      <c r="AJ13" s="5" t="s">
        <v>58</v>
      </c>
      <c r="AK13" s="6">
        <v>1490</v>
      </c>
      <c r="AL13" s="7">
        <f t="shared" si="9"/>
        <v>68.537258509659608</v>
      </c>
      <c r="AM13" s="6">
        <v>684</v>
      </c>
      <c r="AN13" s="7">
        <f t="shared" si="10"/>
        <v>31.462741490340385</v>
      </c>
      <c r="AO13" s="6">
        <v>2174</v>
      </c>
      <c r="AP13" s="7">
        <f t="shared" si="11"/>
        <v>4.0846234781301671</v>
      </c>
      <c r="AR13" s="8" t="s">
        <v>2</v>
      </c>
      <c r="AS13" s="8">
        <v>36556</v>
      </c>
      <c r="AT13" s="9">
        <f t="shared" si="12"/>
        <v>68.683300766571477</v>
      </c>
      <c r="AU13" s="8">
        <v>16668</v>
      </c>
      <c r="AV13" s="9">
        <f t="shared" si="13"/>
        <v>31.31669923342853</v>
      </c>
      <c r="AW13" s="8">
        <v>53224</v>
      </c>
      <c r="AX13" s="8">
        <f t="shared" si="14"/>
        <v>100</v>
      </c>
      <c r="AZ13" s="66" t="s">
        <v>141</v>
      </c>
      <c r="BA13" s="66"/>
      <c r="BB13" s="66"/>
      <c r="BC13" s="66"/>
      <c r="BD13" s="66"/>
      <c r="BE13" s="66"/>
      <c r="BF13" s="66"/>
    </row>
    <row r="14" spans="1:59" ht="15" customHeight="1" x14ac:dyDescent="0.25">
      <c r="A14" s="20" t="s">
        <v>22</v>
      </c>
      <c r="B14" s="6">
        <v>61</v>
      </c>
      <c r="C14" s="7">
        <f t="shared" si="0"/>
        <v>96.825396825396822</v>
      </c>
      <c r="D14" s="6">
        <v>2</v>
      </c>
      <c r="E14" s="7">
        <f t="shared" si="1"/>
        <v>3.1746031746031744</v>
      </c>
      <c r="F14" s="6">
        <v>63</v>
      </c>
      <c r="G14" s="7">
        <f t="shared" si="2"/>
        <v>0.11836765369006463</v>
      </c>
      <c r="J14" s="5" t="s">
        <v>9</v>
      </c>
      <c r="K14" s="6">
        <v>6026</v>
      </c>
      <c r="L14" s="7">
        <f t="shared" si="3"/>
        <v>86.880046136101498</v>
      </c>
      <c r="M14" s="6">
        <v>910</v>
      </c>
      <c r="N14" s="7">
        <f t="shared" si="4"/>
        <v>13.1199538638985</v>
      </c>
      <c r="O14" s="6">
        <v>6936</v>
      </c>
      <c r="P14" s="7">
        <f t="shared" si="5"/>
        <v>13.031715015782353</v>
      </c>
      <c r="AJ14" s="5" t="s">
        <v>59</v>
      </c>
      <c r="AK14" s="6">
        <v>11670</v>
      </c>
      <c r="AL14" s="7">
        <f t="shared" si="9"/>
        <v>67.099816007359706</v>
      </c>
      <c r="AM14" s="6">
        <v>5722</v>
      </c>
      <c r="AN14" s="7">
        <f t="shared" si="10"/>
        <v>32.900183992640294</v>
      </c>
      <c r="AO14" s="6">
        <v>17392</v>
      </c>
      <c r="AP14" s="7">
        <f t="shared" si="11"/>
        <v>32.676987825041337</v>
      </c>
      <c r="AR14" s="64" t="s">
        <v>141</v>
      </c>
      <c r="AS14" s="64"/>
      <c r="AT14" s="64"/>
      <c r="AU14" s="64"/>
      <c r="AV14" s="64"/>
      <c r="AW14" s="64"/>
      <c r="AX14" s="64"/>
      <c r="AZ14" s="66"/>
      <c r="BA14" s="66"/>
      <c r="BB14" s="66"/>
      <c r="BC14" s="66"/>
      <c r="BD14" s="66"/>
      <c r="BE14" s="66"/>
      <c r="BF14" s="66"/>
    </row>
    <row r="15" spans="1:59" x14ac:dyDescent="0.25">
      <c r="A15" s="20" t="s">
        <v>73</v>
      </c>
      <c r="B15" s="6">
        <v>100</v>
      </c>
      <c r="C15" s="7">
        <f t="shared" si="0"/>
        <v>84.745762711864401</v>
      </c>
      <c r="D15" s="6">
        <v>18</v>
      </c>
      <c r="E15" s="7">
        <f t="shared" si="1"/>
        <v>15.254237288135593</v>
      </c>
      <c r="F15" s="6">
        <v>118</v>
      </c>
      <c r="G15" s="7">
        <f t="shared" si="2"/>
        <v>0.22170449421313695</v>
      </c>
      <c r="J15" s="5" t="s">
        <v>131</v>
      </c>
      <c r="K15" s="6">
        <v>1513</v>
      </c>
      <c r="L15" s="7">
        <f t="shared" si="3"/>
        <v>37.404202719406676</v>
      </c>
      <c r="M15" s="6">
        <v>2532</v>
      </c>
      <c r="N15" s="7">
        <f t="shared" si="4"/>
        <v>62.595797280593324</v>
      </c>
      <c r="O15" s="6">
        <v>4045</v>
      </c>
      <c r="P15" s="7">
        <f t="shared" si="5"/>
        <v>7.5999549075604991</v>
      </c>
      <c r="AJ15" s="5" t="s">
        <v>60</v>
      </c>
      <c r="AK15" s="6">
        <v>3314</v>
      </c>
      <c r="AL15" s="7">
        <f t="shared" si="9"/>
        <v>67.854217854217865</v>
      </c>
      <c r="AM15" s="6">
        <v>1570</v>
      </c>
      <c r="AN15" s="7">
        <f t="shared" si="10"/>
        <v>32.14578214578215</v>
      </c>
      <c r="AO15" s="6">
        <v>4884</v>
      </c>
      <c r="AP15" s="7">
        <f t="shared" si="11"/>
        <v>9.1763114384488205</v>
      </c>
      <c r="AR15" s="64"/>
      <c r="AS15" s="64"/>
      <c r="AT15" s="64"/>
      <c r="AU15" s="64"/>
      <c r="AV15" s="64"/>
      <c r="AW15" s="64"/>
      <c r="AX15" s="64"/>
    </row>
    <row r="16" spans="1:59" x14ac:dyDescent="0.25">
      <c r="A16" s="20" t="s">
        <v>23</v>
      </c>
      <c r="B16" s="6">
        <v>66</v>
      </c>
      <c r="C16" s="7">
        <f t="shared" si="0"/>
        <v>24.719101123595504</v>
      </c>
      <c r="D16" s="6">
        <v>201</v>
      </c>
      <c r="E16" s="7">
        <f t="shared" si="1"/>
        <v>75.280898876404493</v>
      </c>
      <c r="F16" s="6">
        <v>267</v>
      </c>
      <c r="G16" s="7">
        <f t="shared" si="2"/>
        <v>0.50165338944836912</v>
      </c>
      <c r="J16" s="5" t="s">
        <v>125</v>
      </c>
      <c r="K16" s="6">
        <v>133</v>
      </c>
      <c r="L16" s="7">
        <f t="shared" si="3"/>
        <v>68.205128205128204</v>
      </c>
      <c r="M16" s="6">
        <v>62</v>
      </c>
      <c r="N16" s="7">
        <f t="shared" si="4"/>
        <v>31.794871794871792</v>
      </c>
      <c r="O16" s="6">
        <v>195</v>
      </c>
      <c r="P16" s="7">
        <f t="shared" si="5"/>
        <v>0.36637607094543811</v>
      </c>
      <c r="AJ16" s="5" t="s">
        <v>61</v>
      </c>
      <c r="AK16" s="6">
        <v>602</v>
      </c>
      <c r="AL16" s="7">
        <f t="shared" si="9"/>
        <v>75.25</v>
      </c>
      <c r="AM16" s="6">
        <v>198</v>
      </c>
      <c r="AN16" s="7">
        <f t="shared" si="10"/>
        <v>24.75</v>
      </c>
      <c r="AO16" s="6">
        <v>800</v>
      </c>
      <c r="AP16" s="7">
        <f t="shared" si="11"/>
        <v>1.5030813166992334</v>
      </c>
    </row>
    <row r="17" spans="1:42" x14ac:dyDescent="0.25">
      <c r="A17" s="20" t="s">
        <v>74</v>
      </c>
      <c r="B17" s="6">
        <v>0</v>
      </c>
      <c r="C17" s="7">
        <f t="shared" si="0"/>
        <v>0</v>
      </c>
      <c r="D17" s="6">
        <v>2</v>
      </c>
      <c r="E17" s="7">
        <f t="shared" si="1"/>
        <v>100</v>
      </c>
      <c r="F17" s="6">
        <v>2</v>
      </c>
      <c r="G17" s="7">
        <f t="shared" si="2"/>
        <v>3.7577032917480838E-3</v>
      </c>
      <c r="J17" s="5" t="s">
        <v>10</v>
      </c>
      <c r="K17" s="6">
        <v>75</v>
      </c>
      <c r="L17" s="7">
        <f t="shared" si="3"/>
        <v>25</v>
      </c>
      <c r="M17" s="6">
        <v>225</v>
      </c>
      <c r="N17" s="7">
        <f t="shared" si="4"/>
        <v>75</v>
      </c>
      <c r="O17" s="6">
        <v>300</v>
      </c>
      <c r="P17" s="7">
        <f t="shared" si="5"/>
        <v>0.56365549376221247</v>
      </c>
      <c r="AJ17" s="5" t="s">
        <v>69</v>
      </c>
      <c r="AK17" s="6">
        <v>71</v>
      </c>
      <c r="AL17" s="7">
        <f t="shared" si="9"/>
        <v>51.079136690647488</v>
      </c>
      <c r="AM17" s="6">
        <v>68</v>
      </c>
      <c r="AN17" s="7">
        <f t="shared" si="10"/>
        <v>48.920863309352519</v>
      </c>
      <c r="AO17" s="6">
        <v>139</v>
      </c>
      <c r="AP17" s="7">
        <f t="shared" si="11"/>
        <v>0.26116037877649179</v>
      </c>
    </row>
    <row r="18" spans="1:42" x14ac:dyDescent="0.25">
      <c r="A18" s="20" t="s">
        <v>75</v>
      </c>
      <c r="B18" s="6">
        <v>459</v>
      </c>
      <c r="C18" s="7">
        <f t="shared" si="0"/>
        <v>62.110960757780788</v>
      </c>
      <c r="D18" s="6">
        <v>280</v>
      </c>
      <c r="E18" s="7">
        <f t="shared" si="1"/>
        <v>37.889039242219212</v>
      </c>
      <c r="F18" s="6">
        <v>739</v>
      </c>
      <c r="G18" s="7">
        <f t="shared" si="2"/>
        <v>1.3884713663009167</v>
      </c>
      <c r="J18" s="5" t="s">
        <v>11</v>
      </c>
      <c r="K18" s="6">
        <v>9322</v>
      </c>
      <c r="L18" s="7">
        <f t="shared" si="3"/>
        <v>68.634958032690335</v>
      </c>
      <c r="M18" s="6">
        <v>4260</v>
      </c>
      <c r="N18" s="7">
        <f t="shared" si="4"/>
        <v>31.365041967309676</v>
      </c>
      <c r="O18" s="6">
        <v>13582</v>
      </c>
      <c r="P18" s="7">
        <f t="shared" si="5"/>
        <v>25.518563054261236</v>
      </c>
      <c r="AJ18" s="8" t="s">
        <v>2</v>
      </c>
      <c r="AK18" s="8">
        <v>36556</v>
      </c>
      <c r="AL18" s="9">
        <f t="shared" si="9"/>
        <v>68.683300766571477</v>
      </c>
      <c r="AM18" s="8">
        <v>16668</v>
      </c>
      <c r="AN18" s="9">
        <f t="shared" si="10"/>
        <v>31.31669923342853</v>
      </c>
      <c r="AO18" s="8">
        <v>53224</v>
      </c>
      <c r="AP18" s="11">
        <f t="shared" si="11"/>
        <v>100</v>
      </c>
    </row>
    <row r="19" spans="1:42" ht="15" customHeight="1" x14ac:dyDescent="0.25">
      <c r="A19" s="20" t="s">
        <v>76</v>
      </c>
      <c r="B19" s="6">
        <v>20</v>
      </c>
      <c r="C19" s="7">
        <f t="shared" si="0"/>
        <v>100</v>
      </c>
      <c r="D19" s="6">
        <v>0</v>
      </c>
      <c r="E19" s="7">
        <f t="shared" si="1"/>
        <v>0</v>
      </c>
      <c r="F19" s="6">
        <v>20</v>
      </c>
      <c r="G19" s="7">
        <f t="shared" si="2"/>
        <v>3.7577032917480831E-2</v>
      </c>
      <c r="J19" s="5" t="s">
        <v>12</v>
      </c>
      <c r="K19" s="6">
        <v>4955</v>
      </c>
      <c r="L19" s="7">
        <f>+(K19/O19)*100</f>
        <v>80.425255640318127</v>
      </c>
      <c r="M19" s="6">
        <v>1206</v>
      </c>
      <c r="N19" s="7">
        <f>+(M19/O19)*100</f>
        <v>19.574744359681869</v>
      </c>
      <c r="O19" s="6">
        <v>6161</v>
      </c>
      <c r="P19" s="7">
        <f t="shared" si="5"/>
        <v>11.575604990229973</v>
      </c>
      <c r="AJ19" s="66" t="s">
        <v>141</v>
      </c>
      <c r="AK19" s="66"/>
      <c r="AL19" s="66"/>
      <c r="AM19" s="66"/>
      <c r="AN19" s="66"/>
      <c r="AO19" s="66"/>
      <c r="AP19" s="66"/>
    </row>
    <row r="20" spans="1:42" x14ac:dyDescent="0.25">
      <c r="A20" s="20" t="s">
        <v>25</v>
      </c>
      <c r="B20" s="6">
        <v>39</v>
      </c>
      <c r="C20" s="7">
        <f t="shared" si="0"/>
        <v>63.934426229508205</v>
      </c>
      <c r="D20" s="6">
        <v>22</v>
      </c>
      <c r="E20" s="7">
        <f t="shared" si="1"/>
        <v>36.065573770491802</v>
      </c>
      <c r="F20" s="6">
        <v>61</v>
      </c>
      <c r="G20" s="7">
        <f t="shared" si="2"/>
        <v>0.11460995039831656</v>
      </c>
      <c r="J20" s="5" t="s">
        <v>132</v>
      </c>
      <c r="K20" s="6">
        <v>704</v>
      </c>
      <c r="L20" s="7">
        <f>+(K20/O20)*100</f>
        <v>23.435419440745672</v>
      </c>
      <c r="M20" s="6">
        <v>2300</v>
      </c>
      <c r="N20" s="7">
        <f>+(M20/O20)*100</f>
        <v>76.564580559254324</v>
      </c>
      <c r="O20" s="6">
        <v>3004</v>
      </c>
      <c r="P20" s="7">
        <f t="shared" si="5"/>
        <v>5.6440703442056215</v>
      </c>
      <c r="AJ20" s="66"/>
      <c r="AK20" s="66"/>
      <c r="AL20" s="66"/>
      <c r="AM20" s="66"/>
      <c r="AN20" s="66"/>
      <c r="AO20" s="66"/>
      <c r="AP20" s="66"/>
    </row>
    <row r="21" spans="1:42" x14ac:dyDescent="0.25">
      <c r="A21" s="20" t="s">
        <v>26</v>
      </c>
      <c r="B21" s="6">
        <v>163</v>
      </c>
      <c r="C21" s="7">
        <f t="shared" si="0"/>
        <v>21.279373368146214</v>
      </c>
      <c r="D21" s="6">
        <v>603</v>
      </c>
      <c r="E21" s="7">
        <f t="shared" si="1"/>
        <v>78.72062663185379</v>
      </c>
      <c r="F21" s="6">
        <v>766</v>
      </c>
      <c r="G21" s="7">
        <f t="shared" si="2"/>
        <v>1.4392003607395161</v>
      </c>
      <c r="J21" s="17" t="s">
        <v>2</v>
      </c>
      <c r="K21" s="8">
        <f>+SUM(K8:K20)</f>
        <v>36556</v>
      </c>
      <c r="L21" s="9">
        <f>+(K21/O21)*100</f>
        <v>68.683300766571477</v>
      </c>
      <c r="M21" s="8">
        <f>+SUM(M8:M20)</f>
        <v>16668</v>
      </c>
      <c r="N21" s="9">
        <f>+(M21/O21)*100</f>
        <v>31.31669923342853</v>
      </c>
      <c r="O21" s="8">
        <f>+SUM(O8:O20)</f>
        <v>53224</v>
      </c>
      <c r="P21" s="8">
        <f>+SUM(P8:P20)</f>
        <v>100</v>
      </c>
    </row>
    <row r="22" spans="1:42" x14ac:dyDescent="0.25">
      <c r="A22" s="20" t="s">
        <v>27</v>
      </c>
      <c r="B22" s="6">
        <v>969</v>
      </c>
      <c r="C22" s="7">
        <f t="shared" si="0"/>
        <v>57.678571428571423</v>
      </c>
      <c r="D22" s="6">
        <v>711</v>
      </c>
      <c r="E22" s="7">
        <f t="shared" si="1"/>
        <v>42.321428571428569</v>
      </c>
      <c r="F22" s="6">
        <v>1680</v>
      </c>
      <c r="G22" s="7">
        <f t="shared" si="2"/>
        <v>3.1564707650683901</v>
      </c>
      <c r="J22" s="49" t="s">
        <v>140</v>
      </c>
      <c r="K22" s="49"/>
      <c r="L22" s="49"/>
      <c r="M22" s="49"/>
      <c r="N22" s="49"/>
      <c r="O22" s="49"/>
      <c r="P22" s="49"/>
    </row>
    <row r="23" spans="1:42" ht="15" customHeight="1" x14ac:dyDescent="0.25">
      <c r="A23" s="20" t="s">
        <v>77</v>
      </c>
      <c r="B23" s="6">
        <v>1304</v>
      </c>
      <c r="C23" s="7">
        <f t="shared" si="0"/>
        <v>57.827050997782706</v>
      </c>
      <c r="D23" s="6">
        <v>951</v>
      </c>
      <c r="E23" s="7">
        <f t="shared" si="1"/>
        <v>42.172949002217294</v>
      </c>
      <c r="F23" s="6">
        <v>2255</v>
      </c>
      <c r="G23" s="7">
        <f t="shared" si="2"/>
        <v>4.2368104614459643</v>
      </c>
      <c r="J23" s="49"/>
      <c r="K23" s="49"/>
      <c r="L23" s="49"/>
      <c r="M23" s="49"/>
      <c r="N23" s="49"/>
      <c r="O23" s="49"/>
      <c r="P23" s="49"/>
    </row>
    <row r="24" spans="1:42" x14ac:dyDescent="0.25">
      <c r="A24" s="20" t="s">
        <v>28</v>
      </c>
      <c r="B24" s="6">
        <v>320</v>
      </c>
      <c r="C24" s="7">
        <f t="shared" si="0"/>
        <v>73.226544622425621</v>
      </c>
      <c r="D24" s="6">
        <v>117</v>
      </c>
      <c r="E24" s="7">
        <f t="shared" si="1"/>
        <v>26.773455377574372</v>
      </c>
      <c r="F24" s="6">
        <v>437</v>
      </c>
      <c r="G24" s="7">
        <f t="shared" si="2"/>
        <v>0.82105816924695629</v>
      </c>
    </row>
    <row r="25" spans="1:42" x14ac:dyDescent="0.25">
      <c r="A25" s="20" t="s">
        <v>29</v>
      </c>
      <c r="B25" s="6">
        <v>128</v>
      </c>
      <c r="C25" s="7">
        <f t="shared" si="0"/>
        <v>74.853801169590639</v>
      </c>
      <c r="D25" s="6">
        <v>43</v>
      </c>
      <c r="E25" s="7">
        <f t="shared" si="1"/>
        <v>25.146198830409354</v>
      </c>
      <c r="F25" s="6">
        <v>171</v>
      </c>
      <c r="G25" s="7">
        <f t="shared" si="2"/>
        <v>0.32128363144446115</v>
      </c>
    </row>
    <row r="26" spans="1:42" x14ac:dyDescent="0.25">
      <c r="A26" s="20" t="s">
        <v>30</v>
      </c>
      <c r="B26" s="6">
        <v>1117</v>
      </c>
      <c r="C26" s="7">
        <f t="shared" si="0"/>
        <v>57.164790174002043</v>
      </c>
      <c r="D26" s="6">
        <v>837</v>
      </c>
      <c r="E26" s="7">
        <f t="shared" si="1"/>
        <v>42.835209825997957</v>
      </c>
      <c r="F26" s="6">
        <v>1954</v>
      </c>
      <c r="G26" s="7">
        <f t="shared" si="2"/>
        <v>3.6712761160378777</v>
      </c>
    </row>
    <row r="27" spans="1:42" x14ac:dyDescent="0.25">
      <c r="A27" s="20" t="s">
        <v>31</v>
      </c>
      <c r="B27" s="6">
        <v>8871</v>
      </c>
      <c r="C27" s="7">
        <f t="shared" si="0"/>
        <v>73.545017410048089</v>
      </c>
      <c r="D27" s="6">
        <v>3191</v>
      </c>
      <c r="E27" s="7">
        <f t="shared" si="1"/>
        <v>26.454982589951914</v>
      </c>
      <c r="F27" s="6">
        <v>12062</v>
      </c>
      <c r="G27" s="7">
        <f t="shared" si="2"/>
        <v>22.662708552532692</v>
      </c>
    </row>
    <row r="28" spans="1:42" x14ac:dyDescent="0.25">
      <c r="A28" s="20" t="s">
        <v>65</v>
      </c>
      <c r="B28" s="6">
        <v>894</v>
      </c>
      <c r="C28" s="7">
        <f t="shared" si="0"/>
        <v>74.562135112593836</v>
      </c>
      <c r="D28" s="6">
        <v>305</v>
      </c>
      <c r="E28" s="7">
        <f t="shared" si="1"/>
        <v>25.437864887406171</v>
      </c>
      <c r="F28" s="6">
        <v>1199</v>
      </c>
      <c r="G28" s="7">
        <f t="shared" si="2"/>
        <v>2.252743123402976</v>
      </c>
    </row>
    <row r="29" spans="1:42" x14ac:dyDescent="0.25">
      <c r="A29" s="20" t="s">
        <v>47</v>
      </c>
      <c r="B29" s="6">
        <v>831</v>
      </c>
      <c r="C29" s="7">
        <f t="shared" si="0"/>
        <v>67.671009771986974</v>
      </c>
      <c r="D29" s="6">
        <v>397</v>
      </c>
      <c r="E29" s="7">
        <f t="shared" si="1"/>
        <v>32.328990228013026</v>
      </c>
      <c r="F29" s="6">
        <v>1228</v>
      </c>
      <c r="G29" s="7">
        <f t="shared" si="2"/>
        <v>2.3072298211333235</v>
      </c>
    </row>
    <row r="30" spans="1:42" x14ac:dyDescent="0.25">
      <c r="A30" s="20" t="s">
        <v>32</v>
      </c>
      <c r="B30" s="6">
        <v>175</v>
      </c>
      <c r="C30" s="7">
        <f t="shared" si="0"/>
        <v>69.444444444444443</v>
      </c>
      <c r="D30" s="6">
        <v>77</v>
      </c>
      <c r="E30" s="7">
        <f t="shared" si="1"/>
        <v>30.555555555555557</v>
      </c>
      <c r="F30" s="6">
        <v>252</v>
      </c>
      <c r="G30" s="7">
        <f t="shared" si="2"/>
        <v>0.47347061476025853</v>
      </c>
      <c r="AJ30" s="22"/>
      <c r="AK30" s="22"/>
      <c r="AL30" s="22"/>
      <c r="AM30" s="22"/>
      <c r="AN30" s="22"/>
      <c r="AO30" s="22"/>
      <c r="AP30" s="22"/>
    </row>
    <row r="31" spans="1:42" x14ac:dyDescent="0.25">
      <c r="A31" s="20" t="s">
        <v>33</v>
      </c>
      <c r="B31" s="6">
        <v>541</v>
      </c>
      <c r="C31" s="7">
        <f t="shared" si="0"/>
        <v>65.338164251207729</v>
      </c>
      <c r="D31" s="6">
        <v>287</v>
      </c>
      <c r="E31" s="7">
        <f t="shared" si="1"/>
        <v>34.661835748792271</v>
      </c>
      <c r="F31" s="6">
        <v>828</v>
      </c>
      <c r="G31" s="7">
        <f t="shared" si="2"/>
        <v>1.5556891627837066</v>
      </c>
      <c r="AJ31" s="22"/>
      <c r="AK31" s="22"/>
      <c r="AL31" s="22"/>
      <c r="AM31" s="22"/>
      <c r="AN31" s="22"/>
      <c r="AO31" s="22"/>
      <c r="AP31" s="22"/>
    </row>
    <row r="32" spans="1:42" x14ac:dyDescent="0.25">
      <c r="A32" s="20" t="s">
        <v>79</v>
      </c>
      <c r="B32" s="6">
        <v>440</v>
      </c>
      <c r="C32" s="7">
        <f t="shared" si="0"/>
        <v>69.400630914826493</v>
      </c>
      <c r="D32" s="6">
        <v>194</v>
      </c>
      <c r="E32" s="7">
        <f t="shared" si="1"/>
        <v>30.5993690851735</v>
      </c>
      <c r="F32" s="6">
        <v>634</v>
      </c>
      <c r="G32" s="7">
        <f t="shared" si="2"/>
        <v>1.1911919434841425</v>
      </c>
      <c r="AJ32" s="22"/>
      <c r="AK32" s="22"/>
      <c r="AL32" s="22"/>
      <c r="AM32" s="22"/>
      <c r="AN32" s="22"/>
      <c r="AO32" s="22"/>
      <c r="AP32" s="22"/>
    </row>
    <row r="33" spans="1:42" x14ac:dyDescent="0.25">
      <c r="A33" s="20" t="s">
        <v>34</v>
      </c>
      <c r="B33" s="6">
        <v>1330</v>
      </c>
      <c r="C33" s="7">
        <f t="shared" si="0"/>
        <v>77.280650784427664</v>
      </c>
      <c r="D33" s="6">
        <v>391</v>
      </c>
      <c r="E33" s="7">
        <f t="shared" si="1"/>
        <v>22.71934921557234</v>
      </c>
      <c r="F33" s="6">
        <v>1721</v>
      </c>
      <c r="G33" s="7">
        <f t="shared" si="2"/>
        <v>3.2335036825492263</v>
      </c>
      <c r="AJ33" s="22"/>
      <c r="AK33" s="22"/>
      <c r="AL33" s="22"/>
      <c r="AM33" s="22"/>
      <c r="AN33" s="22"/>
      <c r="AO33" s="22"/>
      <c r="AP33" s="22"/>
    </row>
    <row r="34" spans="1:42" x14ac:dyDescent="0.25">
      <c r="A34" s="20" t="s">
        <v>35</v>
      </c>
      <c r="B34" s="6">
        <v>495</v>
      </c>
      <c r="C34" s="7">
        <f t="shared" si="0"/>
        <v>67.255434782608688</v>
      </c>
      <c r="D34" s="6">
        <v>241</v>
      </c>
      <c r="E34" s="7">
        <f t="shared" si="1"/>
        <v>32.744565217391305</v>
      </c>
      <c r="F34" s="6">
        <v>736</v>
      </c>
      <c r="G34" s="7">
        <f t="shared" si="2"/>
        <v>1.3828348113632947</v>
      </c>
      <c r="AJ34" s="22"/>
      <c r="AK34" s="22"/>
      <c r="AL34" s="22"/>
      <c r="AM34" s="22"/>
      <c r="AN34" s="22"/>
      <c r="AO34" s="22"/>
      <c r="AP34" s="22"/>
    </row>
    <row r="35" spans="1:42" x14ac:dyDescent="0.25">
      <c r="A35" s="20" t="s">
        <v>36</v>
      </c>
      <c r="B35" s="6">
        <v>1478</v>
      </c>
      <c r="C35" s="7">
        <f t="shared" si="0"/>
        <v>58.861011549183594</v>
      </c>
      <c r="D35" s="6">
        <v>1033</v>
      </c>
      <c r="E35" s="7">
        <f t="shared" si="1"/>
        <v>41.138988450816413</v>
      </c>
      <c r="F35" s="6">
        <v>2511</v>
      </c>
      <c r="G35" s="7">
        <f t="shared" si="2"/>
        <v>4.7177964827897192</v>
      </c>
      <c r="AJ35" s="22"/>
      <c r="AK35" s="22"/>
      <c r="AL35" s="22"/>
      <c r="AM35" s="22"/>
      <c r="AN35" s="22"/>
      <c r="AO35" s="22"/>
      <c r="AP35" s="22"/>
    </row>
    <row r="36" spans="1:42" x14ac:dyDescent="0.25">
      <c r="A36" s="20" t="s">
        <v>90</v>
      </c>
      <c r="B36" s="6">
        <v>5841</v>
      </c>
      <c r="C36" s="7">
        <f t="shared" si="0"/>
        <v>70.280351341595477</v>
      </c>
      <c r="D36" s="6">
        <v>2470</v>
      </c>
      <c r="E36" s="7">
        <f t="shared" si="1"/>
        <v>29.719648658404523</v>
      </c>
      <c r="F36" s="6">
        <v>8311</v>
      </c>
      <c r="G36" s="7">
        <f t="shared" si="2"/>
        <v>15.615136028859162</v>
      </c>
      <c r="AJ36" s="22"/>
      <c r="AK36" s="22"/>
      <c r="AL36" s="22"/>
      <c r="AM36" s="22"/>
      <c r="AN36" s="22"/>
      <c r="AO36" s="22"/>
      <c r="AP36" s="22"/>
    </row>
    <row r="37" spans="1:42" x14ac:dyDescent="0.25">
      <c r="A37" s="20" t="s">
        <v>80</v>
      </c>
      <c r="B37" s="6">
        <v>36</v>
      </c>
      <c r="C37" s="7">
        <f t="shared" si="0"/>
        <v>43.902439024390247</v>
      </c>
      <c r="D37" s="6">
        <v>46</v>
      </c>
      <c r="E37" s="7">
        <f t="shared" si="1"/>
        <v>56.09756097560976</v>
      </c>
      <c r="F37" s="6">
        <v>82</v>
      </c>
      <c r="G37" s="7">
        <f t="shared" si="2"/>
        <v>0.15406583496167142</v>
      </c>
    </row>
    <row r="38" spans="1:42" x14ac:dyDescent="0.25">
      <c r="A38" s="20" t="s">
        <v>37</v>
      </c>
      <c r="B38" s="6">
        <v>902</v>
      </c>
      <c r="C38" s="7">
        <f t="shared" si="0"/>
        <v>86.068702290076331</v>
      </c>
      <c r="D38" s="6">
        <v>146</v>
      </c>
      <c r="E38" s="7">
        <f t="shared" si="1"/>
        <v>13.931297709923665</v>
      </c>
      <c r="F38" s="6">
        <v>1048</v>
      </c>
      <c r="G38" s="7">
        <f t="shared" si="2"/>
        <v>1.9690365248759958</v>
      </c>
    </row>
    <row r="39" spans="1:42" x14ac:dyDescent="0.25">
      <c r="A39" s="20" t="s">
        <v>38</v>
      </c>
      <c r="B39" s="6">
        <v>122</v>
      </c>
      <c r="C39" s="7">
        <f t="shared" si="0"/>
        <v>53.508771929824562</v>
      </c>
      <c r="D39" s="6">
        <v>106</v>
      </c>
      <c r="E39" s="7">
        <f t="shared" si="1"/>
        <v>46.491228070175438</v>
      </c>
      <c r="F39" s="6">
        <v>228</v>
      </c>
      <c r="G39" s="7">
        <f t="shared" si="2"/>
        <v>0.42837817525928146</v>
      </c>
    </row>
    <row r="40" spans="1:42" x14ac:dyDescent="0.25">
      <c r="A40" s="20" t="s">
        <v>39</v>
      </c>
      <c r="B40" s="6">
        <v>666</v>
      </c>
      <c r="C40" s="7">
        <f t="shared" si="0"/>
        <v>67.751780264496446</v>
      </c>
      <c r="D40" s="6">
        <v>317</v>
      </c>
      <c r="E40" s="7">
        <f t="shared" si="1"/>
        <v>32.248219735503561</v>
      </c>
      <c r="F40" s="6">
        <v>983</v>
      </c>
      <c r="G40" s="7">
        <f t="shared" si="2"/>
        <v>1.846911167894183</v>
      </c>
    </row>
    <row r="41" spans="1:42" x14ac:dyDescent="0.25">
      <c r="A41" s="20" t="s">
        <v>40</v>
      </c>
      <c r="B41" s="6">
        <v>224</v>
      </c>
      <c r="C41" s="7">
        <f t="shared" si="0"/>
        <v>60.704607046070457</v>
      </c>
      <c r="D41" s="6">
        <v>145</v>
      </c>
      <c r="E41" s="7">
        <f t="shared" si="1"/>
        <v>39.295392953929536</v>
      </c>
      <c r="F41" s="6">
        <v>369</v>
      </c>
      <c r="G41" s="7">
        <f t="shared" si="2"/>
        <v>0.69329625732752143</v>
      </c>
    </row>
    <row r="42" spans="1:42" x14ac:dyDescent="0.25">
      <c r="A42" s="20" t="s">
        <v>41</v>
      </c>
      <c r="B42" s="6">
        <v>2386</v>
      </c>
      <c r="C42" s="7">
        <f t="shared" si="0"/>
        <v>75.173282923755508</v>
      </c>
      <c r="D42" s="6">
        <v>788</v>
      </c>
      <c r="E42" s="7">
        <f t="shared" si="1"/>
        <v>24.826717076244485</v>
      </c>
      <c r="F42" s="6">
        <v>3174</v>
      </c>
      <c r="G42" s="7">
        <f t="shared" si="2"/>
        <v>5.9634751240042085</v>
      </c>
    </row>
    <row r="43" spans="1:42" x14ac:dyDescent="0.25">
      <c r="A43" s="20" t="s">
        <v>42</v>
      </c>
      <c r="B43" s="6">
        <v>1020</v>
      </c>
      <c r="C43" s="7">
        <f t="shared" si="0"/>
        <v>64.761904761904759</v>
      </c>
      <c r="D43" s="6">
        <v>555</v>
      </c>
      <c r="E43" s="7">
        <f t="shared" si="1"/>
        <v>35.238095238095241</v>
      </c>
      <c r="F43" s="6">
        <v>1575</v>
      </c>
      <c r="G43" s="7">
        <f t="shared" si="2"/>
        <v>2.9591913422516161</v>
      </c>
    </row>
    <row r="44" spans="1:42" x14ac:dyDescent="0.25">
      <c r="A44" s="20" t="s">
        <v>43</v>
      </c>
      <c r="B44" s="6">
        <v>49</v>
      </c>
      <c r="C44" s="7">
        <f t="shared" si="0"/>
        <v>44.144144144144143</v>
      </c>
      <c r="D44" s="6">
        <v>62</v>
      </c>
      <c r="E44" s="7">
        <f t="shared" si="1"/>
        <v>55.85585585585585</v>
      </c>
      <c r="F44" s="6">
        <v>111</v>
      </c>
      <c r="G44" s="7">
        <f t="shared" si="2"/>
        <v>0.20855253269201862</v>
      </c>
    </row>
    <row r="45" spans="1:42" x14ac:dyDescent="0.25">
      <c r="A45" s="20" t="s">
        <v>82</v>
      </c>
      <c r="B45" s="6">
        <v>84</v>
      </c>
      <c r="C45" s="7">
        <f t="shared" si="0"/>
        <v>77.777777777777786</v>
      </c>
      <c r="D45" s="6">
        <v>24</v>
      </c>
      <c r="E45" s="7">
        <f t="shared" si="1"/>
        <v>22.222222222222221</v>
      </c>
      <c r="F45" s="6">
        <v>108</v>
      </c>
      <c r="G45" s="7">
        <f t="shared" si="2"/>
        <v>0.20291597775439649</v>
      </c>
    </row>
    <row r="46" spans="1:42" x14ac:dyDescent="0.25">
      <c r="A46" s="20" t="s">
        <v>66</v>
      </c>
      <c r="B46" s="6">
        <v>83</v>
      </c>
      <c r="C46" s="7">
        <f t="shared" si="0"/>
        <v>81.372549019607845</v>
      </c>
      <c r="D46" s="6">
        <v>19</v>
      </c>
      <c r="E46" s="7">
        <f t="shared" si="1"/>
        <v>18.627450980392158</v>
      </c>
      <c r="F46" s="6">
        <v>102</v>
      </c>
      <c r="G46" s="7">
        <f t="shared" si="2"/>
        <v>0.19164286787915225</v>
      </c>
    </row>
    <row r="47" spans="1:42" x14ac:dyDescent="0.25">
      <c r="A47" s="20" t="s">
        <v>84</v>
      </c>
      <c r="B47" s="6">
        <v>4042</v>
      </c>
      <c r="C47" s="7">
        <f t="shared" si="0"/>
        <v>72.217259246024653</v>
      </c>
      <c r="D47" s="6">
        <v>1555</v>
      </c>
      <c r="E47" s="7">
        <f t="shared" si="1"/>
        <v>27.782740753975343</v>
      </c>
      <c r="F47" s="6">
        <v>5597</v>
      </c>
      <c r="G47" s="7">
        <f t="shared" si="2"/>
        <v>10.515932661957011</v>
      </c>
    </row>
    <row r="48" spans="1:42" x14ac:dyDescent="0.25">
      <c r="A48" s="20" t="s">
        <v>44</v>
      </c>
      <c r="B48" s="6">
        <v>989</v>
      </c>
      <c r="C48" s="7">
        <f t="shared" si="0"/>
        <v>79.37399678972713</v>
      </c>
      <c r="D48" s="6">
        <v>257</v>
      </c>
      <c r="E48" s="7">
        <f t="shared" si="1"/>
        <v>20.626003210272874</v>
      </c>
      <c r="F48" s="6">
        <v>1246</v>
      </c>
      <c r="G48" s="7">
        <f t="shared" si="2"/>
        <v>2.3410491507590563</v>
      </c>
    </row>
    <row r="49" spans="1:7" x14ac:dyDescent="0.25">
      <c r="A49" s="20" t="s">
        <v>45</v>
      </c>
      <c r="B49" s="6">
        <v>85</v>
      </c>
      <c r="C49" s="7">
        <f t="shared" si="0"/>
        <v>59.44055944055944</v>
      </c>
      <c r="D49" s="6">
        <v>58</v>
      </c>
      <c r="E49" s="7">
        <f t="shared" si="1"/>
        <v>40.55944055944056</v>
      </c>
      <c r="F49" s="6">
        <v>143</v>
      </c>
      <c r="G49" s="7">
        <f t="shared" si="2"/>
        <v>0.26867578535998798</v>
      </c>
    </row>
    <row r="50" spans="1:7" x14ac:dyDescent="0.25">
      <c r="A50" s="17" t="s">
        <v>2</v>
      </c>
      <c r="B50" s="8">
        <v>36556</v>
      </c>
      <c r="C50" s="9">
        <f>+(B50/F50)*100</f>
        <v>68.683300766571477</v>
      </c>
      <c r="D50" s="8">
        <v>16668</v>
      </c>
      <c r="E50" s="9">
        <f>+(D50/F50)*100</f>
        <v>31.31669923342853</v>
      </c>
      <c r="F50" s="8">
        <v>53224</v>
      </c>
      <c r="G50" s="9">
        <f>+(F50/$F$50)*100</f>
        <v>100</v>
      </c>
    </row>
    <row r="51" spans="1:7" ht="18" customHeight="1" x14ac:dyDescent="0.25">
      <c r="A51" s="25" t="s">
        <v>139</v>
      </c>
    </row>
    <row r="60" spans="1:7" ht="52.5" customHeight="1" x14ac:dyDescent="0.25"/>
    <row r="70" ht="39.75" customHeight="1" x14ac:dyDescent="0.25"/>
    <row r="79" ht="46.5" customHeight="1" x14ac:dyDescent="0.25"/>
    <row r="95" ht="54.75" customHeight="1" x14ac:dyDescent="0.25"/>
    <row r="105" ht="39" customHeight="1" x14ac:dyDescent="0.25"/>
  </sheetData>
  <mergeCells count="42">
    <mergeCell ref="AJ5:AP5"/>
    <mergeCell ref="AB5:AH5"/>
    <mergeCell ref="J5:P5"/>
    <mergeCell ref="A5:G5"/>
    <mergeCell ref="B6:E6"/>
    <mergeCell ref="G6:G7"/>
    <mergeCell ref="K6:N6"/>
    <mergeCell ref="P6:P7"/>
    <mergeCell ref="T6:T7"/>
    <mergeCell ref="Y6:Y7"/>
    <mergeCell ref="AB6:AB7"/>
    <mergeCell ref="AG6:AG7"/>
    <mergeCell ref="U6:X6"/>
    <mergeCell ref="AK6:AN6"/>
    <mergeCell ref="AP6:AP7"/>
    <mergeCell ref="AX6:AX7"/>
    <mergeCell ref="AS6:AV6"/>
    <mergeCell ref="AJ6:AJ7"/>
    <mergeCell ref="AO6:AO7"/>
    <mergeCell ref="AR6:AR7"/>
    <mergeCell ref="AW6:AW7"/>
    <mergeCell ref="A2:AW2"/>
    <mergeCell ref="A3:BG3"/>
    <mergeCell ref="T5:Y5"/>
    <mergeCell ref="BA6:BD6"/>
    <mergeCell ref="AZ5:BF5"/>
    <mergeCell ref="AR5:AX5"/>
    <mergeCell ref="Z6:Z7"/>
    <mergeCell ref="A6:A7"/>
    <mergeCell ref="F6:F7"/>
    <mergeCell ref="J6:J7"/>
    <mergeCell ref="O6:O7"/>
    <mergeCell ref="AZ6:AZ7"/>
    <mergeCell ref="BE6:BE7"/>
    <mergeCell ref="BF6:BF7"/>
    <mergeCell ref="AC6:AF6"/>
    <mergeCell ref="AH6:AH7"/>
    <mergeCell ref="AZ13:BF14"/>
    <mergeCell ref="T12:Z13"/>
    <mergeCell ref="AB11:AH12"/>
    <mergeCell ref="AJ19:AP20"/>
    <mergeCell ref="AR14:AX15"/>
  </mergeCells>
  <pageMargins left="0.7" right="0.7" top="0.75" bottom="0.75" header="0.3" footer="0.3"/>
  <pageSetup paperSize="9" orientation="portrait" r:id="rId1"/>
  <ignoredErrors>
    <ignoredError sqref="N21 L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NUEVO INGRESO 2021</vt:lpstr>
      <vt:lpstr>MATRICULA 2021</vt:lpstr>
      <vt:lpstr>EGRESADOS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De la Cruz</dc:creator>
  <cp:lastModifiedBy>Gilberto De la Cruz</cp:lastModifiedBy>
  <dcterms:created xsi:type="dcterms:W3CDTF">2022-10-05T16:15:28Z</dcterms:created>
  <dcterms:modified xsi:type="dcterms:W3CDTF">2023-02-20T14:13:52Z</dcterms:modified>
</cp:coreProperties>
</file>