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scytrd-my.sharepoint.com/personal/gdelacruz_mescyt_gob_do/Documents/"/>
    </mc:Choice>
  </mc:AlternateContent>
  <xr:revisionPtr revIDLastSave="23" documentId="14_{42D68CA2-003F-4CF3-A9FA-52E964C79BC4}" xr6:coauthVersionLast="47" xr6:coauthVersionMax="47" xr10:uidLastSave="{FCB78C15-6CB3-4D50-A947-9213AA942B03}"/>
  <bookViews>
    <workbookView xWindow="-120" yWindow="-120" windowWidth="20730" windowHeight="11160" activeTab="2" xr2:uid="{56E53F58-AC5A-4975-9EE2-53A11C17D84B}"/>
  </bookViews>
  <sheets>
    <sheet name="NUEVO INGRESO 2021" sheetId="12" r:id="rId1"/>
    <sheet name="MATRICULA 2021" sheetId="9" r:id="rId2"/>
    <sheet name="EGRESADOS 2021" sheetId="10" r:id="rId3"/>
    <sheet name="DOCENTES 2021" sheetId="14" r:id="rId4"/>
    <sheet name="INVESTIGADORES 2021" sheetId="13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'NUEVO INGRESO 2021'!$A$5:$G$56</definedName>
    <definedName name="aaaplis" localSheetId="3">#REF!</definedName>
    <definedName name="aaaplis" localSheetId="4">#REF!</definedName>
    <definedName name="aaaplis" localSheetId="0">#REF!</definedName>
    <definedName name="aaaplis">#REF!</definedName>
    <definedName name="aat" localSheetId="0">#REF!</definedName>
    <definedName name="aat">#REF!</definedName>
    <definedName name="afyd">#REF!</definedName>
    <definedName name="amunitabla">#REF!</definedName>
    <definedName name="AREARDSEESCYT" localSheetId="2">[1]DATOS!#REF!</definedName>
    <definedName name="AREARDSEESCYT" localSheetId="1">[1]DATOS!#REF!</definedName>
    <definedName name="AREARDSEESCYT">[2]DATOS!#REF!</definedName>
    <definedName name="CLASIFICACION" localSheetId="2">[3]DATOS!$A$2:$A$174</definedName>
    <definedName name="CLASIFICACION" localSheetId="1">[3]DATOS!$A$2:$A$174</definedName>
    <definedName name="CLASIFICACION">[3]DATOS!$A$2:$A$174</definedName>
    <definedName name="CLAVE" localSheetId="3">#REF!</definedName>
    <definedName name="CLAVE" localSheetId="2">#REF!</definedName>
    <definedName name="CLAVE" localSheetId="4">#REF!</definedName>
    <definedName name="CLAVE" localSheetId="1">#REF!</definedName>
    <definedName name="CLAVE" localSheetId="0">#REF!</definedName>
    <definedName name="CLAVE">#REF!</definedName>
    <definedName name="GRADOTIT" localSheetId="3">[2]DATOS!#REF!</definedName>
    <definedName name="GRADOTIT" localSheetId="4">[2]DATOS!#REF!</definedName>
    <definedName name="GRADOTIT" localSheetId="0">[2]DATOS!#REF!</definedName>
    <definedName name="GRADOTIT">[2]DATOS!#REF!</definedName>
    <definedName name="GTE" localSheetId="3">#REF!</definedName>
    <definedName name="GTE" localSheetId="2">#REF!</definedName>
    <definedName name="GTE" localSheetId="4">#REF!</definedName>
    <definedName name="GTE" localSheetId="1">#REF!</definedName>
    <definedName name="GTE" localSheetId="0">#REF!</definedName>
    <definedName name="GTE">#REF!</definedName>
    <definedName name="hgfvuy" localSheetId="3">#REF!</definedName>
    <definedName name="hgfvuy" localSheetId="4">#REF!</definedName>
    <definedName name="hgfvuy">#REF!</definedName>
    <definedName name="lista2" localSheetId="3">#REF!</definedName>
    <definedName name="lista2" localSheetId="4">#REF!</definedName>
    <definedName name="lista2">#REF!</definedName>
    <definedName name="LTE" localSheetId="2">#REF!</definedName>
    <definedName name="LTE" localSheetId="1">#REF!</definedName>
    <definedName name="LTE">#REF!</definedName>
    <definedName name="MUNICIPIOS">[1]DATOS!$I$2:$I$156</definedName>
    <definedName name="NACIONALIDADES">[2]DATOS!#REF!</definedName>
    <definedName name="PAIS" localSheetId="3">[2]DATOS!#REF!</definedName>
    <definedName name="PAIS" localSheetId="2">[1]DATOS!$D$2:$D$237</definedName>
    <definedName name="PAIS" localSheetId="4">[2]DATOS!#REF!</definedName>
    <definedName name="PAIS" localSheetId="1">[1]DATOS!$D$2:$D$237</definedName>
    <definedName name="PAIS">[2]DATOS!#REF!</definedName>
    <definedName name="PERIODOS" localSheetId="3">[2]DATOS!#REF!</definedName>
    <definedName name="PERIODOS" localSheetId="2">[1]DATOS!$F$2:$F$12</definedName>
    <definedName name="PERIODOS" localSheetId="4">[2]DATOS!#REF!</definedName>
    <definedName name="PERIODOS" localSheetId="1">[1]DATOS!$F$2:$F$12</definedName>
    <definedName name="PERIODOS">[2]DATOS!#REF!</definedName>
    <definedName name="POSTGRADO" localSheetId="2">[4]DATOS!$B$34:$B$36</definedName>
    <definedName name="POSTGRADO" localSheetId="1">[4]DATOS!$B$34:$B$36</definedName>
    <definedName name="POSTGRADO">[4]DATOS!$B$34:$B$36</definedName>
    <definedName name="sd" localSheetId="3">#REF!</definedName>
    <definedName name="sd" localSheetId="4">#REF!</definedName>
    <definedName name="sd">#REF!</definedName>
    <definedName name="sdx" localSheetId="3">#REF!</definedName>
    <definedName name="sdx" localSheetId="4">#REF!</definedName>
    <definedName name="sdx">#REF!</definedName>
    <definedName name="SEXO" localSheetId="3">[2]DATOS!#REF!</definedName>
    <definedName name="SEXO" localSheetId="2">[1]DATOS!$E$2:$E$3</definedName>
    <definedName name="SEXO" localSheetId="4">[2]DATOS!#REF!</definedName>
    <definedName name="SEXO" localSheetId="1">[1]DATOS!$E$2:$E$3</definedName>
    <definedName name="SEXO">[2]DATOS!#REF!</definedName>
    <definedName name="SINO" localSheetId="3">[2]DATOS!#REF!</definedName>
    <definedName name="SINO" localSheetId="2">[1]DATOS!#REF!</definedName>
    <definedName name="SINO" localSheetId="4">[2]DATOS!#REF!</definedName>
    <definedName name="SINO" localSheetId="1">[1]DATOS!#REF!</definedName>
    <definedName name="SINO" localSheetId="0">[2]DATOS!#REF!</definedName>
    <definedName name="SINO">[2]DATOS!#REF!</definedName>
    <definedName name="SUBAREA" localSheetId="3">[2]DATOS!#REF!</definedName>
    <definedName name="SUBAREA" localSheetId="4">[2]DATOS!#REF!</definedName>
    <definedName name="SUBAREA">[2]DATOS!#REF!</definedName>
    <definedName name="tab">[5]Hoja2!$C$15:$D$113</definedName>
    <definedName name="tabla">[6]Hoja1!$D$8:$F$334</definedName>
    <definedName name="tabmuni" localSheetId="3">#REF!</definedName>
    <definedName name="tabmuni" localSheetId="4">#REF!</definedName>
    <definedName name="tabmuni">#REF!</definedName>
    <definedName name="tabmuni2" localSheetId="3">#REF!</definedName>
    <definedName name="tabmuni2" localSheetId="4">#REF!</definedName>
    <definedName name="tabmuni2">#REF!</definedName>
    <definedName name="tabregion" localSheetId="3">#REF!</definedName>
    <definedName name="tabregion" localSheetId="4">#REF!</definedName>
    <definedName name="tabregion">#REF!</definedName>
    <definedName name="tareg">#REF!</definedName>
    <definedName name="TIPOPROGRAMA" localSheetId="3">[2]DATOS!#REF!</definedName>
    <definedName name="TIPOPROGRAMA" localSheetId="2">[1]DATOS!$H$2:$H$4</definedName>
    <definedName name="TIPOPROGRAMA" localSheetId="4">[2]DATOS!#REF!</definedName>
    <definedName name="TIPOPROGRAMA" localSheetId="1">[1]DATOS!$H$2:$H$4</definedName>
    <definedName name="TIPOPROGRAMA">[2]DATOS!#REF!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2" i="10" l="1"/>
  <c r="P8" i="10"/>
  <c r="O22" i="10"/>
  <c r="N22" i="10"/>
  <c r="L22" i="10"/>
  <c r="M22" i="10"/>
  <c r="K22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8" i="10"/>
  <c r="F44" i="9" l="1"/>
  <c r="E44" i="9" s="1"/>
  <c r="D44" i="9"/>
  <c r="B44" i="9"/>
  <c r="G29" i="9"/>
  <c r="E29" i="9"/>
  <c r="C29" i="9"/>
  <c r="F29" i="9"/>
  <c r="AF11" i="14"/>
  <c r="AW17" i="14"/>
  <c r="AU17" i="14"/>
  <c r="AS17" i="14"/>
  <c r="AN13" i="14"/>
  <c r="AL13" i="14"/>
  <c r="AJ13" i="14"/>
  <c r="AD11" i="14"/>
  <c r="AB11" i="14"/>
  <c r="W10" i="14"/>
  <c r="U10" i="14"/>
  <c r="S10" i="14"/>
  <c r="O22" i="14"/>
  <c r="M22" i="14"/>
  <c r="K22" i="14"/>
  <c r="G57" i="14"/>
  <c r="E57" i="14"/>
  <c r="C57" i="14"/>
  <c r="AE9" i="12"/>
  <c r="AE10" i="12"/>
  <c r="AE11" i="12"/>
  <c r="AE8" i="12"/>
  <c r="AC9" i="12"/>
  <c r="AC10" i="12"/>
  <c r="AC11" i="12"/>
  <c r="AC8" i="12"/>
  <c r="AA9" i="12"/>
  <c r="AA10" i="12"/>
  <c r="AA11" i="12"/>
  <c r="AA8" i="12"/>
  <c r="AC12" i="12"/>
  <c r="AE12" i="12" s="1"/>
  <c r="AA12" i="12"/>
  <c r="U18" i="12"/>
  <c r="S18" i="12"/>
  <c r="W9" i="12"/>
  <c r="W10" i="12"/>
  <c r="W11" i="12"/>
  <c r="W12" i="12"/>
  <c r="W13" i="12"/>
  <c r="W14" i="12"/>
  <c r="W15" i="12"/>
  <c r="W16" i="12"/>
  <c r="W17" i="12"/>
  <c r="W8" i="12"/>
  <c r="U9" i="12"/>
  <c r="U10" i="12"/>
  <c r="U11" i="12"/>
  <c r="U12" i="12"/>
  <c r="U13" i="12"/>
  <c r="U14" i="12"/>
  <c r="U15" i="12"/>
  <c r="U16" i="12"/>
  <c r="U17" i="12"/>
  <c r="U8" i="12"/>
  <c r="S9" i="12"/>
  <c r="S10" i="12"/>
  <c r="S11" i="12"/>
  <c r="S12" i="12"/>
  <c r="S13" i="12"/>
  <c r="S14" i="12"/>
  <c r="S15" i="12"/>
  <c r="S16" i="12"/>
  <c r="S17" i="12"/>
  <c r="S8" i="12"/>
  <c r="M22" i="12"/>
  <c r="K22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8" i="12"/>
  <c r="E42" i="13"/>
  <c r="G42" i="13" s="1"/>
  <c r="C42" i="13"/>
  <c r="M19" i="13"/>
  <c r="O19" i="13" s="1"/>
  <c r="K19" i="13"/>
  <c r="W17" i="13"/>
  <c r="U17" i="13"/>
  <c r="S17" i="13"/>
  <c r="AC13" i="13"/>
  <c r="AA13" i="13"/>
  <c r="AE13" i="13"/>
  <c r="G56" i="14"/>
  <c r="E56" i="14"/>
  <c r="C56" i="14"/>
  <c r="G55" i="14"/>
  <c r="E55" i="14"/>
  <c r="C55" i="14"/>
  <c r="G54" i="14"/>
  <c r="E54" i="14"/>
  <c r="C54" i="14"/>
  <c r="G53" i="14"/>
  <c r="E53" i="14"/>
  <c r="C53" i="14"/>
  <c r="G52" i="14"/>
  <c r="E52" i="14"/>
  <c r="C52" i="14"/>
  <c r="G51" i="14"/>
  <c r="E51" i="14"/>
  <c r="C51" i="14"/>
  <c r="G50" i="14"/>
  <c r="E50" i="14"/>
  <c r="C50" i="14"/>
  <c r="G49" i="14"/>
  <c r="E49" i="14"/>
  <c r="C49" i="14"/>
  <c r="G48" i="14"/>
  <c r="E48" i="14"/>
  <c r="C48" i="14"/>
  <c r="G47" i="14"/>
  <c r="E47" i="14"/>
  <c r="C47" i="14"/>
  <c r="G46" i="14"/>
  <c r="E46" i="14"/>
  <c r="C46" i="14"/>
  <c r="G45" i="14"/>
  <c r="E45" i="14"/>
  <c r="C45" i="14"/>
  <c r="G44" i="14"/>
  <c r="E44" i="14"/>
  <c r="C44" i="14"/>
  <c r="G43" i="14"/>
  <c r="E43" i="14"/>
  <c r="C43" i="14"/>
  <c r="G42" i="14"/>
  <c r="E42" i="14"/>
  <c r="C42" i="14"/>
  <c r="G41" i="14"/>
  <c r="E41" i="14"/>
  <c r="C41" i="14"/>
  <c r="G40" i="14"/>
  <c r="E40" i="14"/>
  <c r="C40" i="14"/>
  <c r="G39" i="14"/>
  <c r="E39" i="14"/>
  <c r="C39" i="14"/>
  <c r="G38" i="14"/>
  <c r="E38" i="14"/>
  <c r="C38" i="14"/>
  <c r="G37" i="14"/>
  <c r="E37" i="14"/>
  <c r="C37" i="14"/>
  <c r="G36" i="14"/>
  <c r="E36" i="14"/>
  <c r="C36" i="14"/>
  <c r="G35" i="14"/>
  <c r="E35" i="14"/>
  <c r="C35" i="14"/>
  <c r="G34" i="14"/>
  <c r="E34" i="14"/>
  <c r="C34" i="14"/>
  <c r="G33" i="14"/>
  <c r="E33" i="14"/>
  <c r="C33" i="14"/>
  <c r="G32" i="14"/>
  <c r="E32" i="14"/>
  <c r="C32" i="14"/>
  <c r="G31" i="14"/>
  <c r="E31" i="14"/>
  <c r="C31" i="14"/>
  <c r="G30" i="14"/>
  <c r="E30" i="14"/>
  <c r="C30" i="14"/>
  <c r="G29" i="14"/>
  <c r="E29" i="14"/>
  <c r="C29" i="14"/>
  <c r="G28" i="14"/>
  <c r="E28" i="14"/>
  <c r="C28" i="14"/>
  <c r="G27" i="14"/>
  <c r="E27" i="14"/>
  <c r="C27" i="14"/>
  <c r="G26" i="14"/>
  <c r="E26" i="14"/>
  <c r="C26" i="14"/>
  <c r="G25" i="14"/>
  <c r="E25" i="14"/>
  <c r="C25" i="14"/>
  <c r="G24" i="14"/>
  <c r="E24" i="14"/>
  <c r="C24" i="14"/>
  <c r="G23" i="14"/>
  <c r="E23" i="14"/>
  <c r="C23" i="14"/>
  <c r="G22" i="14"/>
  <c r="E22" i="14"/>
  <c r="C22" i="14"/>
  <c r="O21" i="14"/>
  <c r="M21" i="14"/>
  <c r="K21" i="14"/>
  <c r="G21" i="14"/>
  <c r="E21" i="14"/>
  <c r="C21" i="14"/>
  <c r="O20" i="14"/>
  <c r="M20" i="14"/>
  <c r="K20" i="14"/>
  <c r="G20" i="14"/>
  <c r="E20" i="14"/>
  <c r="C20" i="14"/>
  <c r="O19" i="14"/>
  <c r="M19" i="14"/>
  <c r="K19" i="14"/>
  <c r="G19" i="14"/>
  <c r="E19" i="14"/>
  <c r="C19" i="14"/>
  <c r="O18" i="14"/>
  <c r="M18" i="14"/>
  <c r="K18" i="14"/>
  <c r="G18" i="14"/>
  <c r="E18" i="14"/>
  <c r="C18" i="14"/>
  <c r="O17" i="14"/>
  <c r="M17" i="14"/>
  <c r="K17" i="14"/>
  <c r="G17" i="14"/>
  <c r="E17" i="14"/>
  <c r="C17" i="14"/>
  <c r="AW16" i="14"/>
  <c r="AU16" i="14"/>
  <c r="AS16" i="14"/>
  <c r="O16" i="14"/>
  <c r="M16" i="14"/>
  <c r="K16" i="14"/>
  <c r="G16" i="14"/>
  <c r="E16" i="14"/>
  <c r="C16" i="14"/>
  <c r="AW15" i="14"/>
  <c r="AU15" i="14"/>
  <c r="AS15" i="14"/>
  <c r="O15" i="14"/>
  <c r="M15" i="14"/>
  <c r="K15" i="14"/>
  <c r="G15" i="14"/>
  <c r="E15" i="14"/>
  <c r="C15" i="14"/>
  <c r="AW14" i="14"/>
  <c r="AU14" i="14"/>
  <c r="AS14" i="14"/>
  <c r="O14" i="14"/>
  <c r="M14" i="14"/>
  <c r="K14" i="14"/>
  <c r="G14" i="14"/>
  <c r="E14" i="14"/>
  <c r="C14" i="14"/>
  <c r="AW13" i="14"/>
  <c r="AU13" i="14"/>
  <c r="AS13" i="14"/>
  <c r="O13" i="14"/>
  <c r="M13" i="14"/>
  <c r="K13" i="14"/>
  <c r="G13" i="14"/>
  <c r="E13" i="14"/>
  <c r="C13" i="14"/>
  <c r="AW12" i="14"/>
  <c r="AU12" i="14"/>
  <c r="AS12" i="14"/>
  <c r="AN12" i="14"/>
  <c r="AL12" i="14"/>
  <c r="AJ12" i="14"/>
  <c r="O12" i="14"/>
  <c r="M12" i="14"/>
  <c r="K12" i="14"/>
  <c r="G12" i="14"/>
  <c r="E12" i="14"/>
  <c r="C12" i="14"/>
  <c r="AW11" i="14"/>
  <c r="AU11" i="14"/>
  <c r="AS11" i="14"/>
  <c r="AN11" i="14"/>
  <c r="AL11" i="14"/>
  <c r="AJ11" i="14"/>
  <c r="O11" i="14"/>
  <c r="M11" i="14"/>
  <c r="K11" i="14"/>
  <c r="G11" i="14"/>
  <c r="E11" i="14"/>
  <c r="C11" i="14"/>
  <c r="AW10" i="14"/>
  <c r="AU10" i="14"/>
  <c r="AS10" i="14"/>
  <c r="AN10" i="14"/>
  <c r="AL10" i="14"/>
  <c r="AJ10" i="14"/>
  <c r="AF10" i="14"/>
  <c r="AD10" i="14"/>
  <c r="AB10" i="14"/>
  <c r="O10" i="14"/>
  <c r="M10" i="14"/>
  <c r="K10" i="14"/>
  <c r="G10" i="14"/>
  <c r="E10" i="14"/>
  <c r="C10" i="14"/>
  <c r="AW9" i="14"/>
  <c r="AU9" i="14"/>
  <c r="AS9" i="14"/>
  <c r="AN9" i="14"/>
  <c r="AL9" i="14"/>
  <c r="AJ9" i="14"/>
  <c r="AF9" i="14"/>
  <c r="AD9" i="14"/>
  <c r="AB9" i="14"/>
  <c r="W9" i="14"/>
  <c r="U9" i="14"/>
  <c r="S9" i="14"/>
  <c r="O9" i="14"/>
  <c r="M9" i="14"/>
  <c r="K9" i="14"/>
  <c r="G9" i="14"/>
  <c r="E9" i="14"/>
  <c r="C9" i="14"/>
  <c r="AW8" i="14"/>
  <c r="AU8" i="14"/>
  <c r="AS8" i="14"/>
  <c r="AN8" i="14"/>
  <c r="AL8" i="14"/>
  <c r="AJ8" i="14"/>
  <c r="AF8" i="14"/>
  <c r="AD8" i="14"/>
  <c r="AB8" i="14"/>
  <c r="W8" i="14"/>
  <c r="U8" i="14"/>
  <c r="S8" i="14"/>
  <c r="O8" i="14"/>
  <c r="M8" i="14"/>
  <c r="K8" i="14"/>
  <c r="G8" i="14"/>
  <c r="E8" i="14"/>
  <c r="C8" i="14"/>
  <c r="C8" i="13"/>
  <c r="E8" i="13"/>
  <c r="G8" i="13"/>
  <c r="K8" i="13"/>
  <c r="M8" i="13"/>
  <c r="O8" i="13"/>
  <c r="S8" i="13"/>
  <c r="U8" i="13"/>
  <c r="W8" i="13"/>
  <c r="AA8" i="13"/>
  <c r="AC8" i="13"/>
  <c r="AE8" i="13"/>
  <c r="C9" i="13"/>
  <c r="E9" i="13"/>
  <c r="G9" i="13"/>
  <c r="K9" i="13"/>
  <c r="M9" i="13"/>
  <c r="O9" i="13"/>
  <c r="S9" i="13"/>
  <c r="U9" i="13"/>
  <c r="W9" i="13"/>
  <c r="AA9" i="13"/>
  <c r="AC9" i="13"/>
  <c r="AE9" i="13"/>
  <c r="C10" i="13"/>
  <c r="E10" i="13"/>
  <c r="G10" i="13"/>
  <c r="K10" i="13"/>
  <c r="M10" i="13"/>
  <c r="O10" i="13"/>
  <c r="S10" i="13"/>
  <c r="U10" i="13"/>
  <c r="W10" i="13"/>
  <c r="AA10" i="13"/>
  <c r="AC10" i="13"/>
  <c r="AE10" i="13"/>
  <c r="C11" i="13"/>
  <c r="E11" i="13"/>
  <c r="G11" i="13"/>
  <c r="K11" i="13"/>
  <c r="M11" i="13"/>
  <c r="O11" i="13"/>
  <c r="S11" i="13"/>
  <c r="U11" i="13"/>
  <c r="W11" i="13"/>
  <c r="AA11" i="13"/>
  <c r="AC11" i="13"/>
  <c r="AE11" i="13"/>
  <c r="C12" i="13"/>
  <c r="E12" i="13"/>
  <c r="G12" i="13"/>
  <c r="K12" i="13"/>
  <c r="M12" i="13"/>
  <c r="O12" i="13"/>
  <c r="S12" i="13"/>
  <c r="U12" i="13"/>
  <c r="W12" i="13"/>
  <c r="AA12" i="13"/>
  <c r="AC12" i="13"/>
  <c r="AE12" i="13"/>
  <c r="C13" i="13"/>
  <c r="E13" i="13"/>
  <c r="G13" i="13"/>
  <c r="K13" i="13"/>
  <c r="M13" i="13"/>
  <c r="O13" i="13"/>
  <c r="S13" i="13"/>
  <c r="U13" i="13"/>
  <c r="W13" i="13"/>
  <c r="C14" i="13"/>
  <c r="E14" i="13"/>
  <c r="G14" i="13"/>
  <c r="K14" i="13"/>
  <c r="M14" i="13"/>
  <c r="O14" i="13"/>
  <c r="S14" i="13"/>
  <c r="U14" i="13"/>
  <c r="W14" i="13"/>
  <c r="C15" i="13"/>
  <c r="E15" i="13"/>
  <c r="G15" i="13"/>
  <c r="K15" i="13"/>
  <c r="M15" i="13"/>
  <c r="O15" i="13"/>
  <c r="S15" i="13"/>
  <c r="U15" i="13"/>
  <c r="W15" i="13"/>
  <c r="C16" i="13"/>
  <c r="E16" i="13"/>
  <c r="G16" i="13"/>
  <c r="K16" i="13"/>
  <c r="M16" i="13"/>
  <c r="O16" i="13"/>
  <c r="S16" i="13"/>
  <c r="U16" i="13"/>
  <c r="W16" i="13"/>
  <c r="C17" i="13"/>
  <c r="E17" i="13"/>
  <c r="G17" i="13"/>
  <c r="K17" i="13"/>
  <c r="M17" i="13"/>
  <c r="O17" i="13"/>
  <c r="C18" i="13"/>
  <c r="E18" i="13"/>
  <c r="G18" i="13"/>
  <c r="K18" i="13"/>
  <c r="M18" i="13"/>
  <c r="O18" i="13"/>
  <c r="C19" i="13"/>
  <c r="E19" i="13"/>
  <c r="G19" i="13"/>
  <c r="C20" i="13"/>
  <c r="E20" i="13"/>
  <c r="G20" i="13"/>
  <c r="C21" i="13"/>
  <c r="E21" i="13"/>
  <c r="G21" i="13"/>
  <c r="C22" i="13"/>
  <c r="E22" i="13"/>
  <c r="G22" i="13"/>
  <c r="C23" i="13"/>
  <c r="E23" i="13"/>
  <c r="G23" i="13"/>
  <c r="C24" i="13"/>
  <c r="E24" i="13"/>
  <c r="G24" i="13"/>
  <c r="C25" i="13"/>
  <c r="E25" i="13"/>
  <c r="G25" i="13"/>
  <c r="C26" i="13"/>
  <c r="E26" i="13"/>
  <c r="G26" i="13"/>
  <c r="C27" i="13"/>
  <c r="E27" i="13"/>
  <c r="G27" i="13"/>
  <c r="C28" i="13"/>
  <c r="E28" i="13"/>
  <c r="G28" i="13"/>
  <c r="C29" i="13"/>
  <c r="E29" i="13"/>
  <c r="G29" i="13"/>
  <c r="C30" i="13"/>
  <c r="E30" i="13"/>
  <c r="G30" i="13"/>
  <c r="C31" i="13"/>
  <c r="E31" i="13"/>
  <c r="G31" i="13"/>
  <c r="C32" i="13"/>
  <c r="E32" i="13"/>
  <c r="G32" i="13"/>
  <c r="C33" i="13"/>
  <c r="E33" i="13"/>
  <c r="G33" i="13"/>
  <c r="C34" i="13"/>
  <c r="E34" i="13"/>
  <c r="G34" i="13"/>
  <c r="C35" i="13"/>
  <c r="E35" i="13"/>
  <c r="G35" i="13"/>
  <c r="C36" i="13"/>
  <c r="E36" i="13"/>
  <c r="G36" i="13"/>
  <c r="C37" i="13"/>
  <c r="E37" i="13"/>
  <c r="G37" i="13"/>
  <c r="C38" i="13"/>
  <c r="E38" i="13"/>
  <c r="G38" i="13"/>
  <c r="C39" i="13"/>
  <c r="E39" i="13"/>
  <c r="G39" i="13"/>
  <c r="C40" i="13"/>
  <c r="E40" i="13"/>
  <c r="G40" i="13"/>
  <c r="C41" i="13"/>
  <c r="E41" i="13"/>
  <c r="G41" i="13"/>
  <c r="AX13" i="9"/>
  <c r="AX12" i="9"/>
  <c r="AX9" i="9"/>
  <c r="AX10" i="9"/>
  <c r="AX11" i="9"/>
  <c r="AX8" i="9"/>
  <c r="AV13" i="9"/>
  <c r="AV9" i="9"/>
  <c r="AV10" i="9"/>
  <c r="AV11" i="9"/>
  <c r="AV12" i="9"/>
  <c r="AV8" i="9"/>
  <c r="AT13" i="9"/>
  <c r="AT9" i="9"/>
  <c r="AT10" i="9"/>
  <c r="AT11" i="9"/>
  <c r="AT12" i="9"/>
  <c r="AT8" i="9"/>
  <c r="AP11" i="9"/>
  <c r="AP9" i="9"/>
  <c r="AP10" i="9"/>
  <c r="AP8" i="9"/>
  <c r="AN11" i="9"/>
  <c r="AN9" i="9"/>
  <c r="AN10" i="9"/>
  <c r="AN8" i="9"/>
  <c r="AL11" i="9"/>
  <c r="AL9" i="9"/>
  <c r="AL10" i="9"/>
  <c r="AL8" i="9"/>
  <c r="AE10" i="9"/>
  <c r="AC10" i="9"/>
  <c r="AG10" i="9"/>
  <c r="AG9" i="9"/>
  <c r="AG8" i="9"/>
  <c r="AE9" i="9"/>
  <c r="AE8" i="9"/>
  <c r="AC9" i="9"/>
  <c r="AC8" i="9"/>
  <c r="V18" i="9"/>
  <c r="T18" i="9"/>
  <c r="X18" i="9"/>
  <c r="X9" i="9"/>
  <c r="X10" i="9"/>
  <c r="X11" i="9"/>
  <c r="X12" i="9"/>
  <c r="X13" i="9"/>
  <c r="X14" i="9"/>
  <c r="X15" i="9"/>
  <c r="X16" i="9"/>
  <c r="X17" i="9"/>
  <c r="X8" i="9"/>
  <c r="V9" i="9"/>
  <c r="V10" i="9"/>
  <c r="V11" i="9"/>
  <c r="V12" i="9"/>
  <c r="V13" i="9"/>
  <c r="V14" i="9"/>
  <c r="V15" i="9"/>
  <c r="V16" i="9"/>
  <c r="V17" i="9"/>
  <c r="V8" i="9"/>
  <c r="T9" i="9"/>
  <c r="T10" i="9"/>
  <c r="T11" i="9"/>
  <c r="T12" i="9"/>
  <c r="T13" i="9"/>
  <c r="T14" i="9"/>
  <c r="T15" i="9"/>
  <c r="T16" i="9"/>
  <c r="T17" i="9"/>
  <c r="T8" i="9"/>
  <c r="O22" i="9"/>
  <c r="O20" i="9"/>
  <c r="O9" i="9"/>
  <c r="O10" i="9"/>
  <c r="O11" i="9"/>
  <c r="O12" i="9"/>
  <c r="O13" i="9"/>
  <c r="O14" i="9"/>
  <c r="O15" i="9"/>
  <c r="O16" i="9"/>
  <c r="O17" i="9"/>
  <c r="O18" i="9"/>
  <c r="O19" i="9"/>
  <c r="O21" i="9"/>
  <c r="O8" i="9"/>
  <c r="M22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8" i="9"/>
  <c r="K22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8" i="9"/>
  <c r="G5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8" i="9"/>
  <c r="E5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6" i="9"/>
  <c r="E27" i="9"/>
  <c r="E28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8" i="9"/>
  <c r="C5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8" i="9"/>
  <c r="BF12" i="10"/>
  <c r="BF9" i="10"/>
  <c r="BF10" i="10"/>
  <c r="BF11" i="10"/>
  <c r="BF8" i="10"/>
  <c r="BD12" i="10"/>
  <c r="BD9" i="10"/>
  <c r="BD10" i="10"/>
  <c r="BD11" i="10"/>
  <c r="BD8" i="10"/>
  <c r="BB12" i="10"/>
  <c r="BB9" i="10"/>
  <c r="BB10" i="10"/>
  <c r="BB11" i="10"/>
  <c r="BB8" i="10"/>
  <c r="AX13" i="10"/>
  <c r="AX9" i="10"/>
  <c r="AX10" i="10"/>
  <c r="AX11" i="10"/>
  <c r="AX12" i="10"/>
  <c r="AX8" i="10"/>
  <c r="AV13" i="10"/>
  <c r="AV9" i="10"/>
  <c r="AV10" i="10"/>
  <c r="AV11" i="10"/>
  <c r="AV12" i="10"/>
  <c r="AV8" i="10"/>
  <c r="AT13" i="10"/>
  <c r="AT9" i="10"/>
  <c r="AT10" i="10"/>
  <c r="AT11" i="10"/>
  <c r="AT12" i="10"/>
  <c r="AT8" i="10"/>
  <c r="AP18" i="10"/>
  <c r="AP9" i="10"/>
  <c r="AP10" i="10"/>
  <c r="AP11" i="10"/>
  <c r="AP12" i="10"/>
  <c r="AP13" i="10"/>
  <c r="AP14" i="10"/>
  <c r="AP15" i="10"/>
  <c r="AP16" i="10"/>
  <c r="AP17" i="10"/>
  <c r="AP8" i="10"/>
  <c r="AN18" i="10"/>
  <c r="AN9" i="10"/>
  <c r="AN10" i="10"/>
  <c r="AN11" i="10"/>
  <c r="AN12" i="10"/>
  <c r="AN13" i="10"/>
  <c r="AN14" i="10"/>
  <c r="AN15" i="10"/>
  <c r="AN16" i="10"/>
  <c r="AN17" i="10"/>
  <c r="AN8" i="10"/>
  <c r="AL18" i="10"/>
  <c r="AL9" i="10"/>
  <c r="AL10" i="10"/>
  <c r="AL11" i="10"/>
  <c r="AL12" i="10"/>
  <c r="AL13" i="10"/>
  <c r="AL14" i="10"/>
  <c r="AL15" i="10"/>
  <c r="AL16" i="10"/>
  <c r="AL17" i="10"/>
  <c r="AL8" i="10"/>
  <c r="AH10" i="10"/>
  <c r="AH9" i="10"/>
  <c r="AH8" i="10"/>
  <c r="AF10" i="10"/>
  <c r="AF9" i="10"/>
  <c r="AF8" i="10"/>
  <c r="AD10" i="10"/>
  <c r="AD9" i="10"/>
  <c r="AD8" i="10"/>
  <c r="V11" i="10"/>
  <c r="X11" i="10"/>
  <c r="Z11" i="10"/>
  <c r="Z9" i="10"/>
  <c r="Z10" i="10"/>
  <c r="Z8" i="10"/>
  <c r="X9" i="10"/>
  <c r="X10" i="10"/>
  <c r="X8" i="10"/>
  <c r="V9" i="10"/>
  <c r="V10" i="10"/>
  <c r="V8" i="10"/>
  <c r="P9" i="10"/>
  <c r="P10" i="10"/>
  <c r="P11" i="10"/>
  <c r="P13" i="10"/>
  <c r="P14" i="10"/>
  <c r="P15" i="10"/>
  <c r="P16" i="10"/>
  <c r="P17" i="10"/>
  <c r="P18" i="10"/>
  <c r="P19" i="10"/>
  <c r="P20" i="10"/>
  <c r="P21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8" i="10"/>
  <c r="G50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8" i="10"/>
  <c r="E50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8" i="10"/>
  <c r="C8" i="10"/>
  <c r="C50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P22" i="10" l="1"/>
  <c r="O22" i="12"/>
  <c r="W18" i="12"/>
</calcChain>
</file>

<file path=xl/sharedStrings.xml><?xml version="1.0" encoding="utf-8"?>
<sst xmlns="http://schemas.openxmlformats.org/spreadsheetml/2006/main" count="687" uniqueCount="228">
  <si>
    <t>AREA DE CONOCIMIENTO</t>
  </si>
  <si>
    <t>SEXO</t>
  </si>
  <si>
    <t>TOTAL</t>
  </si>
  <si>
    <t>FEMENINO</t>
  </si>
  <si>
    <t>MASCULINO</t>
  </si>
  <si>
    <t>ARTES</t>
  </si>
  <si>
    <t>CIENCIAS</t>
  </si>
  <si>
    <t>CIENCIAS AGROPECUARIAS Y VETERINARIA</t>
  </si>
  <si>
    <t>CIENCIAS ECONÓMICAS Y SOCIALES</t>
  </si>
  <si>
    <t>CIENCIAS JURÍDICAS Y POLÍTICAS</t>
  </si>
  <si>
    <t>EDUCACIÓN</t>
  </si>
  <si>
    <t>HUMANIDADES</t>
  </si>
  <si>
    <t>INGENIERÍA Y ARQUITECTURA</t>
  </si>
  <si>
    <t>INTERNACIONAL</t>
  </si>
  <si>
    <t>MILITAR</t>
  </si>
  <si>
    <t>NEGOCIOS</t>
  </si>
  <si>
    <t>SALUD</t>
  </si>
  <si>
    <t>TECNOLOGÍAS DE LA INFORMACIÓN Y LA COMUNICACIÓN</t>
  </si>
  <si>
    <t>NO APLICA-CICLO BÁSICO</t>
  </si>
  <si>
    <t>INSTITUCIÓN DE EDUCACIÓN SUPERIOR</t>
  </si>
  <si>
    <t>BARNA BUSINESS SCHOOL (BARNA)</t>
  </si>
  <si>
    <t>CENTRO DE ESTUDIOS FINANCIEROS (CEF)</t>
  </si>
  <si>
    <t>ESCUELA NACIONAL DE LA JUDICATURA (ENJ)</t>
  </si>
  <si>
    <t>INSTITUTO DE EDUCACIÓN SUPERIOR EN FORMACION DIPLOMÁTICA Y CONSULAR (INESDYC)</t>
  </si>
  <si>
    <t>INSTITUTO ESPECIALIDAZADO DE ESTUDIOS SUPERIORES LOYOLA (IEESL)</t>
  </si>
  <si>
    <t>INSTITUTO ESPECIALIZADO DE ESTUDIOS SUPERIORES POLICIA NACIONAL (IPE)</t>
  </si>
  <si>
    <t>INSTITUTO GLOBAL DE ALTOS ESTUDIOS EN CIENCIAS SOCIALES (IGLOBAL)</t>
  </si>
  <si>
    <t>INSTITUTO NACIONAL DE CIENCIAS EXACTAS (INCE)</t>
  </si>
  <si>
    <t>INSTITUTO SUPERIOR DE ESTUDIOS EDUCATIVOS PEDRO POVEDA (ISESP)</t>
  </si>
  <si>
    <t>INSTITUTO SUPERIOR PARA LA DEFENSA (INSUDE)</t>
  </si>
  <si>
    <t>INSTITUTO TÉCNICO DE ESTUDIOS SUPERIORES EN MEDIO AMBIENTE Y RECURSOS NATURALES (ITESMARENA)</t>
  </si>
  <si>
    <t>INSTITUTO TÉCNICO SUPERIOR OSCUS SAN VALERO (ITSOSV)</t>
  </si>
  <si>
    <t>INSTITUTO TECNOLÓGICO DE LAS AMÉRICAS (ITLA)</t>
  </si>
  <si>
    <t>INSTITUTO TECNOLOGICO DE SANTO DOMINGO (INTEC)</t>
  </si>
  <si>
    <t>UNIVERSIDAD ADVENTISTA DOMINICANA (UNAD)</t>
  </si>
  <si>
    <t>UNIVERSIDAD AGROFORESTAL FERNANDO ARTURO DE MERIÑO (UAFAM)</t>
  </si>
  <si>
    <t>UNIVERSIDAD APEC (UNAPEC)</t>
  </si>
  <si>
    <t>UNIVERSIDAD AUTÓNOMA DE SANTO DOMINGO (UASD)</t>
  </si>
  <si>
    <t>UNIVERSIDAD CATÓLICA DEL ESTE (UCADE)</t>
  </si>
  <si>
    <t>UNIVERSIDAD CATÓLICA NORDESTANA (UCNE)</t>
  </si>
  <si>
    <t>UNIVERSIDAD CENTRAL DEL ESTE (UCE)</t>
  </si>
  <si>
    <t>UNIVERSIDAD DE LA TERCERA EDAD (UTE)</t>
  </si>
  <si>
    <t>UNIVERSIDAD DEL CARIBE (UNICARIBE)</t>
  </si>
  <si>
    <t>UNIVERSIDAD EUGENIO MARÍA DE HOSTOS (UNIREMHOS)</t>
  </si>
  <si>
    <t>UNIVERSIDAD EXPERIMENTAL FELIX ADAM (UNEFA)</t>
  </si>
  <si>
    <t>UNIVERSIDAD IBEROAMERICANA (UNIBE)</t>
  </si>
  <si>
    <t>UNIVERSIDAD ISA (UNISA)</t>
  </si>
  <si>
    <t>UNIVERSIDAD NACIONAL EVANGÉLICA (UNEV)</t>
  </si>
  <si>
    <t>UNIVERSIDAD NACIONAL PEDRO HENRIQUEZ UREÑA (UNPHU)</t>
  </si>
  <si>
    <t>UNIVERSIDAD NACIONAL TECNOLÓGICA (UNNATEC)</t>
  </si>
  <si>
    <t>UNIVERSIDAD TECNOLÓGICA DEL CIBAO ORIENTAL (UTECO)</t>
  </si>
  <si>
    <t>UNIVERSIDAD TECNOLÓGICA DEL SUR (UTESUR)</t>
  </si>
  <si>
    <t>Total general</t>
  </si>
  <si>
    <t>UNIVERSIDAD CATÓLICA DEL CIBAO ORIENTAL (UCATECI)</t>
  </si>
  <si>
    <t>INSTITUTO SUPERIOR PEDRO FRANCISCO BONÓ</t>
  </si>
  <si>
    <t xml:space="preserve">TOTAL </t>
  </si>
  <si>
    <t>CATEGORIA DE LA INSTITUCION</t>
  </si>
  <si>
    <t>PRIVADO</t>
  </si>
  <si>
    <t>PÚBLICO</t>
  </si>
  <si>
    <t>SECTOR</t>
  </si>
  <si>
    <t>16-20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</si>
  <si>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</si>
  <si>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</si>
  <si>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</si>
  <si>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</si>
  <si>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</si>
  <si>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</si>
  <si>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</si>
  <si>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</si>
  <si>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 y Más</t>
  </si>
  <si>
    <t>RANGO DE EDAD</t>
  </si>
  <si>
    <t>Especialidad</t>
  </si>
  <si>
    <t>Grado</t>
  </si>
  <si>
    <t>Maestría</t>
  </si>
  <si>
    <t>Técnico Superior</t>
  </si>
  <si>
    <t>NIVEL</t>
  </si>
  <si>
    <t>Presencial</t>
  </si>
  <si>
    <t>Semipresencial</t>
  </si>
  <si>
    <t>Virtual</t>
  </si>
  <si>
    <t>MODALIDAD</t>
  </si>
  <si>
    <t>Doctorado</t>
  </si>
  <si>
    <t>UNIVERSIDAD CATÓLICA  SANTO DOMINGO (UCSD)</t>
  </si>
  <si>
    <t>UNIVERSIDAD PSICOLOGIA INDUSTRIAL DOMINICANA(UPID)</t>
  </si>
  <si>
    <t>UNIVERSIDADES</t>
  </si>
  <si>
    <t>INSTITUTOS ESPECIALIZADOS DE ESTUDIOS SUPERIORES</t>
  </si>
  <si>
    <t>CS AGRO Y VET</t>
  </si>
  <si>
    <t>CS EC Y SOC</t>
  </si>
  <si>
    <t>CS JURID Y POL</t>
  </si>
  <si>
    <t>ING Y ARQ</t>
  </si>
  <si>
    <t>INT</t>
  </si>
  <si>
    <t>NEG</t>
  </si>
  <si>
    <t>TICs</t>
  </si>
  <si>
    <t>61 y más</t>
  </si>
  <si>
    <t>DATOS DE ESTUDIANTES MATRICULADOS EN EDUCACIÓN SUPERIOR CORRESPONDIENTES AL AÑO 2021</t>
  </si>
  <si>
    <t>ACADEMIA SUPERIOR DE CIENCIAS AERONÁUTICAS (ASCA)</t>
  </si>
  <si>
    <t>ESCUELA NACIONAL DEL MINISTERIO PÚBLICO (ENMP)</t>
  </si>
  <si>
    <t>INSTITUTO SUPERIOR DE ESTUDIOS ESPECIALIZADOS EN CIENCIAS SOCIALES Y HUMANIDADES LHB (ISEECSH-LHB)</t>
  </si>
  <si>
    <t>INSTITUTO SUPERIOR DE FORMACIÓN DOCENTE SALOMÉ UREÑA (ISFODOSU)</t>
  </si>
  <si>
    <t>INSTITUTO SUPERIOR PEDRO FRANCISCO BONÓ (INSUBONO)</t>
  </si>
  <si>
    <t>INSTITUTO TÉCNICO SUPERIOR COMUNITARIO (ITSC)</t>
  </si>
  <si>
    <t>INSTITUTO TÉCNICO SUPERIOR MERCY JÁCQUEZ (ITESUMJ)</t>
  </si>
  <si>
    <t>PONTIFICIA UNIVERSIDAD CATÓLICA MADRE Y MAESTRA (PUCMM)</t>
  </si>
  <si>
    <t>UNIVERSIDAD CATÓLICA DEL CIBAO ORIENTAL (UCATECI )</t>
  </si>
  <si>
    <t>UNIVERSIDAD CATÓLICA TECNOLÓGICA DE BARAHONA (UCATEBA)</t>
  </si>
  <si>
    <t>UNIVERSIDAD DOMINICANA OYM (OYM)</t>
  </si>
  <si>
    <t>UNIVERSIDAD DOMINICO AMERICANO (UNICDA)</t>
  </si>
  <si>
    <t>UNIVERSIDAD FEDERICO HENRÍQUEZ Y CARVAJAL (UFHEC)</t>
  </si>
  <si>
    <t>UNIVERSIDAD ODONTOLÓGICA DOMINICANA (UOD)</t>
  </si>
  <si>
    <t>UNIVERSIDAD PSICOLOGíA INDUSTRIAL DOMINICANA (UPID)</t>
  </si>
  <si>
    <t>UNIVERSIDAD TECNOLÓGICA DE SANTIAGO (UTESA)</t>
  </si>
  <si>
    <t xml:space="preserve">INSTITUTOS TÉCNICOS DE ESTUDIOS SUPERIORES </t>
  </si>
  <si>
    <t>Postgrado: Doctorado</t>
  </si>
  <si>
    <t>Postgrado: Especialidad</t>
  </si>
  <si>
    <t>Postgrado: Maestría</t>
  </si>
  <si>
    <t>INSTITUTO ESPECIALIDAZADO DE ESTUDIOS SUPERIORES LOYOLA</t>
  </si>
  <si>
    <t>INSTITUTO GLOBAL DE ALTOS ESTUDIOS EN CIENCIAS SOCIALES</t>
  </si>
  <si>
    <t>INSTITUTO NACIONAL DE CIENCIAS EXACTAS</t>
  </si>
  <si>
    <t>INSTITUTO SUPERIOR DE ESTUDIOS EDUCATIVOS PEDRO POVEDA</t>
  </si>
  <si>
    <t>INSTITUTO TÉCNICO SUPERIOR COMUNITARIO</t>
  </si>
  <si>
    <t>INSTITUTO TÉCNICO SUPERIOR OSCUS SAN VALERO</t>
  </si>
  <si>
    <t>INSTITUTO TECNOLÓGICO DE LAS AMÉRICAS</t>
  </si>
  <si>
    <t>INSTITUTO TECNOLOGICO DE SANTO DOMINGO</t>
  </si>
  <si>
    <t>PONTIFICIA UNIVERSIDAD CATÓLICA MADRE Y MAESTRA</t>
  </si>
  <si>
    <t>UNIVERSIDAD ADVENTISTA DOMINICANA</t>
  </si>
  <si>
    <t>UNIVERSIDAD APEC</t>
  </si>
  <si>
    <t>UNIVERSIDAD AUTÓNOMA DE SANTO DOMINGO</t>
  </si>
  <si>
    <t>UNIVERSIDAD CATÓLICA TECNOLÓGICA DE BARAHONA</t>
  </si>
  <si>
    <t>UNIVERSIDAD CENTRAL DEL ESTE</t>
  </si>
  <si>
    <t>UNIVERSIDAD DE LA TERCERA EDAD</t>
  </si>
  <si>
    <t>UNIVERSIDAD DOMINICANA OYM</t>
  </si>
  <si>
    <t>UNIVERSIDAD DOMINICO AMERICANO</t>
  </si>
  <si>
    <t>UNIVERSIDAD EUGENIO MARÍA DE HOSTOS</t>
  </si>
  <si>
    <t>UNIVERSIDAD EXPERIMENTAL FELIX ADAM</t>
  </si>
  <si>
    <t>UNIVERSIDAD IBEROAMERICANA</t>
  </si>
  <si>
    <t>UNIVERSIDAD ISA</t>
  </si>
  <si>
    <t>UNIVERSIDAD NACIONAL EVANGÉLICA</t>
  </si>
  <si>
    <t>UNIVERSIDAD NACIONAL PEDRO HENRIQUEZ UREÑA</t>
  </si>
  <si>
    <t>UNIVERSIDAD NACIONAL TECNOLÓGICA</t>
  </si>
  <si>
    <t>UNIVERSIDAD ODONTOLÓGICA DOMINICANA</t>
  </si>
  <si>
    <t>UNIVERSIDAD TECNOLÓGICA DE SANTIAGO</t>
  </si>
  <si>
    <t>UNIVERSIDAD TECNOLÓGICA DEL CIBAO ORIENTAL</t>
  </si>
  <si>
    <t>UNIVERSIDAD TECNOLÓGICA DEL SUR</t>
  </si>
  <si>
    <t>INSTITUTOS TECNICOS  DE ESTUDIOS SUPERIORES</t>
  </si>
  <si>
    <t>Otra</t>
  </si>
  <si>
    <t>DATOS DE ESTUDIANTES EGRESADOS DE EDUCACIÓN SUPERIOR CORRESPONDIENTES AL AÑO 2021</t>
  </si>
  <si>
    <t>PRESENCIAL</t>
  </si>
  <si>
    <t>SEMIPRESENCIAL</t>
  </si>
  <si>
    <t>VIRTUAL</t>
  </si>
  <si>
    <t>UNIVERSIDAD DOMINICANA ORGANIZACIÓN Y MÉTODO (O&amp;M)</t>
  </si>
  <si>
    <t>NO ESPECIFICADA</t>
  </si>
  <si>
    <t>%</t>
  </si>
  <si>
    <t>DATOS DE INVESTIGADORES EN EDUCACIÓN SUPERIOR CORRESPONDIENTES AL AÑO 2021</t>
  </si>
  <si>
    <t>AREA DE INVESTIGACIÓN</t>
  </si>
  <si>
    <t>UNIVERSIDAD ABIERTA PARA ADULTOS</t>
  </si>
  <si>
    <t>UNIVERSIDAD AGROFORESTAL FERNANDO ARTURO DE MERIÑO</t>
  </si>
  <si>
    <t>UNIVERSIDAD CATÓLICA  SANTO DOMINGO</t>
  </si>
  <si>
    <t>UNIVERSIDAD CATÓLICA DEL CIBAO ORIENTAL</t>
  </si>
  <si>
    <t>UNIVERSIDAD CATÓLICA NORDESTANA</t>
  </si>
  <si>
    <t>UNIVERSIDAD DEL CARIBE</t>
  </si>
  <si>
    <t>UNIVERSIDAD FEDERICO HENRÍQUEZ Y CARVAJAL</t>
  </si>
  <si>
    <t>INSTITUTO ESPECIALIZADO DE ESTUDIOS SUPERIORES POLICIA NACIONAL</t>
  </si>
  <si>
    <t>SIN IDENTIFICAR</t>
  </si>
  <si>
    <t>UNIVERSIDAD PSICOLOGíA INDUSTRIAL DOMINICANA</t>
  </si>
  <si>
    <t>Sin especificar</t>
  </si>
  <si>
    <t>UNIVERSIDAD ODONTOLOGICA DOMINICANA</t>
  </si>
  <si>
    <t xml:space="preserve">CIENCIAS </t>
  </si>
  <si>
    <t>TICs-Tecnologías de la Información</t>
  </si>
  <si>
    <t>No especificado</t>
  </si>
  <si>
    <t>INGENIERÍA</t>
  </si>
  <si>
    <t>TC - Tiempo completo</t>
  </si>
  <si>
    <t>PH - Por horas</t>
  </si>
  <si>
    <t>ECONOMÍA Y NEGOCIOS</t>
  </si>
  <si>
    <t>INSTITUTO DE EDUCACIÓN SUPERIOR EN FORMACION DIPLOMÁTICA Y CONSULAR</t>
  </si>
  <si>
    <t>MT - Medio tiempo</t>
  </si>
  <si>
    <t>BARNA BUSINESS SCHOOL</t>
  </si>
  <si>
    <t>DE- Dedicación Exclusiva</t>
  </si>
  <si>
    <t>CIENCIAS AGRICOLAS</t>
  </si>
  <si>
    <t>ACADEMIA SUPERIOR DE CIENCIAS AERONÁUTICAS</t>
  </si>
  <si>
    <t>TIEMPO DE DEDICACIÓN</t>
  </si>
  <si>
    <t>DATOS DE DOCENTES DE EDUCACIÓN SUPERIOR CORRESPONDIENTES AL AÑO 2021</t>
  </si>
  <si>
    <t>AREA DEL CONOCIMIENTO</t>
  </si>
  <si>
    <t xml:space="preserve">INSTITUTO TÉCNICOS  DE ESTUDIOS SUPERIORES </t>
  </si>
  <si>
    <t xml:space="preserve">PÚBLICO </t>
  </si>
  <si>
    <t>MT-Medio Tiempo</t>
  </si>
  <si>
    <t>CENTRO DE ESTUDIOS FINANCIEROS</t>
  </si>
  <si>
    <t>UNIVERSIDAD</t>
  </si>
  <si>
    <t>PH-Por Horas</t>
  </si>
  <si>
    <t>ESCUELA NACIONAL DE LA JUDICATURA</t>
  </si>
  <si>
    <t>Sin Especificar</t>
  </si>
  <si>
    <t>ESCUELA NACIONAL DEL MINISTERIO PÚBLICO</t>
  </si>
  <si>
    <t>TC-Tiempo Completo</t>
  </si>
  <si>
    <t>INSTITUTO TÉCNICO SUPERIOR MERCY JÁCQUEZ</t>
  </si>
  <si>
    <t>UNIVERSIDAD ABIERTA PARA ADULTOS (UAPA)</t>
  </si>
  <si>
    <t>TABLA 1. NUEVOS INGRESOS EN EDUCACIÓN SUPERIOR POR SEXO, SEGÚN INSTITUCIÓN DE EDUCACIÓN SUPERIOR, AÑO 2021</t>
  </si>
  <si>
    <t>TABLA 2.  NUEVOS INGRESOS  EN EDUCACIÓN SUPERIOR POR SEXO, SEGÚN ÁREA DE INVESTIGACIÓN, AÑO 2021</t>
  </si>
  <si>
    <t>TABLA 3. NUEVOS INGRESOS  EN EDUCACIÓN SUPERIOR POR SEXO, SEGÚN RANGO DE EDAD, AÑO 2021</t>
  </si>
  <si>
    <t>TABLA 4. NUEVOS INGRESOS  EN EDUCACIÓN SUPERIOR POR SEXO, SEGÚN TIEMPO DE DEDICACIÓN, AÑO 2021</t>
  </si>
  <si>
    <t>TABLA 5. MATRÍCULA DE EDUCACIÓN SUPERIOR POR SEXO, SEGÚN INSTITUCIÓN DE EDUCACIÓN SUPERIOR, AÑO 2021</t>
  </si>
  <si>
    <t>TABLA 6.  MATRÍCULA DE EDUCACIÓN SUPERIOR POR SEXO, SEGÚN ÁREA DE CONOCIMIENTO, AÑO 2021</t>
  </si>
  <si>
    <t>TABLA 7. MATRÍCULA DE EDUCACIÓN SUPERIOR POR SEXO, SEGÚN RANGO DE EDAD, AÑO 2021</t>
  </si>
  <si>
    <t>DATOS DE NUEVOS INGRESOS EN EDUCACIÓN SUPERIOR CORRESPONDIENTES AL AÑO 2021</t>
  </si>
  <si>
    <t>TABLA 8. MATRÍCULA DE EDUCACIÓN SUPERIOR POR SEXO, SEGÚN SECTOR, AÑO 2021</t>
  </si>
  <si>
    <t>TABLA 9. MATRÍCULA DE EDUCACIÓN SUPERIOR POR SEXO, SEGÚN CATEGORIA DE LA INSTITUCION, AÑO 2021</t>
  </si>
  <si>
    <t>TABLA 10. MATRÍCULA DE EDUCACIÓN SUPERIOR POR SEXO, SEGÚN NIVEL, AÑO 2021</t>
  </si>
  <si>
    <t>TABLA 11. ESTUDIANTES EGRESADOS DE EDUCACIÓN SUPERIOR POR SEXO, SEGÚN INSTITUCIÓN, AÑO 2021</t>
  </si>
  <si>
    <t>TABLA 12.  EGRESADOS DE EDUCACIÓN SUPERIOR POR SEXO, SEGÚN ÁREA DE CONOCIMIENTO, AÑO 2021</t>
  </si>
  <si>
    <t>TABLA 13. EGRESADOS DE EDUCACIÓN SUPERIOR POR SEXO, SEGÚN CATEGORIA DE LA INSTITUCION, AÑO 2021</t>
  </si>
  <si>
    <t>TABLA 14. EGRESADOS DE EDUCACIÓN SUPERIOR POR SEXO, SEGÚN SECTOR, AÑO 2021</t>
  </si>
  <si>
    <t>TABLA 15. EGRESADOS DE EDUCACIÓN SUPERIOR POR SEXO, SEGÚN RANGO DE EDAD, AÑO 2021</t>
  </si>
  <si>
    <t>TABLA 16. EGRESADOS DE EDUCACIÓN SUPERIOR POR SEXO, SEGÚN NIVEL, AÑO 2021</t>
  </si>
  <si>
    <t>TABLA 17. EGRESADOS DE EDUCACIÓN SUPERIOR POR SEXO, SEGÚN MODALIDAD, AÑO 2021</t>
  </si>
  <si>
    <t>TABLA 18. CANTIDAD DE DOCENTES DE EDUCACIÓN SUPERIOR POR SEXO, SEGÚN INSTITUCIÓN DE EDUCACIÓN SUPERIOR, AÑO 2021.</t>
  </si>
  <si>
    <t>TABLA 19.  CANTIDAD DE DOCENTES DE EDUCACIÓN SUPERIOR POR SEXO, SEGÚN AREA DEL CONOCIMIENTO, AÑO 2021.</t>
  </si>
  <si>
    <t>TABLA 20. CANTIDAD DE DOCENTES DE EDUCACIÓN SUPERIOR POR SEXO, SEGÚN SECTOR, AÑO 2021.</t>
  </si>
  <si>
    <t>TABLA 21.  DOCENTES DE EDUCACIÓN SUPERIOR POR SEXO, SEGÚN CATEGORIA DE LA INSTITUCION, AÑO 2021</t>
  </si>
  <si>
    <t>TABLA 22. DOCENTES DE EDUCACIÓN SUPERIOR POR SEXO, SEGÚN TIEMPO DE DEDICACIÓN, AÑO 2021</t>
  </si>
  <si>
    <t>TABLA 23. DOCENTES DE EDUCACIÓN SUPERIOR POR SEXO, SEGÚN RANGO DE EDAD, AÑO 2021</t>
  </si>
  <si>
    <t>TABLA 24. CANTIDAD INVESTIGADORES EN EDUCACIÓN SUPERIOR POR SEXO, SEGÚN INSTITUCIÓN DE EDUCACIÓN SUPERIOR, AÑO 2021</t>
  </si>
  <si>
    <t>TABLA 25. INVESTIGADORES EN EDUCACIÓN SUPERIOR POR SEXO, SEGÚN ÁREA DE INVESTIGACIÓN, AÑO 2021</t>
  </si>
  <si>
    <t>TABLA 26. INVESTIGADORES EN EDUCACIÓN SUPERIOR POR SEXO, SEGÚN RANGO DE EDAD, AÑO 2021</t>
  </si>
  <si>
    <t>TABLA 27. INVESTIGADORES EN EDUCACIÓN SUPERIOR POR SEXO, SEGÚN TIEMPO DE DEDICACIÓN, AÑO 2021</t>
  </si>
  <si>
    <r>
      <rPr>
        <b/>
        <sz val="10"/>
        <color theme="1"/>
        <rFont val="Times New Roman"/>
        <family val="1"/>
      </rPr>
      <t>Fuente:</t>
    </r>
    <r>
      <rPr>
        <sz val="10"/>
        <color theme="1"/>
        <rFont val="Times New Roman"/>
        <family val="1"/>
      </rPr>
      <t xml:space="preserve"> Depto. De Estadisticas, MESCYT. </t>
    </r>
  </si>
  <si>
    <r>
      <rPr>
        <b/>
        <sz val="10"/>
        <color theme="1"/>
        <rFont val="Times New Roman"/>
        <family val="1"/>
      </rPr>
      <t xml:space="preserve">Fuente: </t>
    </r>
    <r>
      <rPr>
        <sz val="10"/>
        <color theme="1"/>
        <rFont val="Times New Roman"/>
        <family val="1"/>
      </rPr>
      <t>Depto. De Estadisticas, MESCYT. Elaborado apartir de las plantillas de Nuevos Ingresos, reportadas por las IES, año 2021.</t>
    </r>
  </si>
  <si>
    <r>
      <rPr>
        <b/>
        <sz val="10"/>
        <color theme="1"/>
        <rFont val="Times New Roman"/>
        <family val="1"/>
      </rPr>
      <t>Fuente:</t>
    </r>
    <r>
      <rPr>
        <sz val="10"/>
        <color theme="1"/>
        <rFont val="Times New Roman"/>
        <family val="1"/>
      </rPr>
      <t xml:space="preserve"> Depto. De Estadisticas, MESCYT.</t>
    </r>
  </si>
  <si>
    <r>
      <rPr>
        <b/>
        <sz val="10"/>
        <color theme="1"/>
        <rFont val="Times New Roman"/>
        <family val="1"/>
      </rPr>
      <t>Fuente:</t>
    </r>
    <r>
      <rPr>
        <sz val="10"/>
        <color theme="1"/>
        <rFont val="Times New Roman"/>
        <family val="1"/>
      </rPr>
      <t xml:space="preserve"> Depto. De Estadisticas, MESCYT. Elaborado apartir de las plantillas de Matriculas, reportadas por las IES, año 2021.</t>
    </r>
  </si>
  <si>
    <r>
      <rPr>
        <b/>
        <sz val="10"/>
        <color theme="1"/>
        <rFont val="Times New Roman"/>
        <family val="1"/>
      </rPr>
      <t xml:space="preserve">Fuente: </t>
    </r>
    <r>
      <rPr>
        <sz val="10"/>
        <color theme="1"/>
        <rFont val="Times New Roman"/>
        <family val="1"/>
      </rPr>
      <t>Depto. De Estadisticas, MESCYT. Elaborado apartir de las plantillas de Matriculados, reportadas por las IES, año 2021.</t>
    </r>
  </si>
  <si>
    <r>
      <rPr>
        <b/>
        <sz val="10"/>
        <color theme="1"/>
        <rFont val="Times New Roman"/>
        <family val="1"/>
      </rPr>
      <t xml:space="preserve">Fuente: </t>
    </r>
    <r>
      <rPr>
        <sz val="10"/>
        <color theme="1"/>
        <rFont val="Times New Roman"/>
        <family val="1"/>
      </rPr>
      <t>Depto. De Estadisticas, MESCYT. Elaborado apartir de las plantillas de Egresados, reportadas por las IES, año 2021.</t>
    </r>
  </si>
  <si>
    <t>*Cifras preliminares sujetas a rectificación.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</si>
</sst>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_-* #,##0.000_-;\-* #,##0.000_-;_-* &quot;-&quot;??_-;_-@_-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0"/>
      <name val="Times New Roman"/>
      <family val="2"/>
    </font>
    <font>
      <b/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0" fontId="1" fillId="0" borderId="0"/>
    <xf numFmtId="164" fontId="4" fillId="0" borderId="0" applyFont="0" applyFill="0" applyBorder="0" applyAlignment="0" applyProtection="0"/>
  </cellStyleXfs>
  <cellXfs count="87">
    <xf numFmtId="0" fontId="0" fillId="0" borderId="0" xfId="0"/>
    <xf numFmtId="0" fontId="0" fillId="5" borderId="0" xfId="0" applyFill="1"/>
    <xf numFmtId="0" fontId="3" fillId="5" borderId="0" xfId="0" applyFont="1" applyFill="1" applyAlignment="1">
      <alignment horizontal="left"/>
    </xf>
    <xf numFmtId="0" fontId="2" fillId="0" borderId="0" xfId="0" applyFont="1"/>
    <xf numFmtId="0" fontId="5" fillId="4" borderId="0" xfId="1" applyFont="1" applyFill="1" applyAlignment="1">
      <alignment horizontal="left" vertical="center" wrapText="1"/>
    </xf>
    <xf numFmtId="0" fontId="5" fillId="6" borderId="1" xfId="1" applyFont="1" applyFill="1" applyBorder="1" applyAlignment="1">
      <alignment horizontal="center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4" fontId="5" fillId="3" borderId="2" xfId="0" applyNumberFormat="1" applyFont="1" applyFill="1" applyBorder="1" applyAlignment="1">
      <alignment horizontal="center"/>
    </xf>
    <xf numFmtId="0" fontId="6" fillId="0" borderId="0" xfId="1" applyFont="1" applyAlignment="1">
      <alignment horizontal="left" wrapText="1"/>
    </xf>
    <xf numFmtId="3" fontId="5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left" vertical="center" wrapText="1"/>
    </xf>
    <xf numFmtId="0" fontId="8" fillId="0" borderId="0" xfId="0" applyFont="1"/>
    <xf numFmtId="0" fontId="5" fillId="6" borderId="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6" fillId="0" borderId="0" xfId="0" applyFont="1" applyAlignment="1">
      <alignment horizontal="left" wrapText="1"/>
    </xf>
    <xf numFmtId="2" fontId="6" fillId="0" borderId="0" xfId="0" applyNumberFormat="1" applyFont="1" applyAlignment="1">
      <alignment horizontal="center" wrapText="1"/>
    </xf>
    <xf numFmtId="0" fontId="6" fillId="4" borderId="0" xfId="0" applyFont="1" applyFill="1" applyAlignment="1">
      <alignment horizontal="center"/>
    </xf>
    <xf numFmtId="0" fontId="6" fillId="0" borderId="0" xfId="0" applyFont="1"/>
    <xf numFmtId="0" fontId="8" fillId="5" borderId="0" xfId="0" applyFont="1" applyFill="1"/>
    <xf numFmtId="0" fontId="8" fillId="5" borderId="0" xfId="0" applyFont="1" applyFill="1" applyAlignment="1">
      <alignment horizontal="center"/>
    </xf>
    <xf numFmtId="0" fontId="7" fillId="5" borderId="0" xfId="0" applyFont="1" applyFill="1" applyAlignment="1">
      <alignment horizontal="left"/>
    </xf>
    <xf numFmtId="0" fontId="8" fillId="7" borderId="0" xfId="0" applyFont="1" applyFill="1" applyAlignment="1">
      <alignment horizontal="center"/>
    </xf>
    <xf numFmtId="0" fontId="5" fillId="3" borderId="0" xfId="0" applyFont="1" applyFill="1" applyAlignment="1">
      <alignment horizontal="left" vertical="center"/>
    </xf>
    <xf numFmtId="0" fontId="5" fillId="4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/>
    </xf>
    <xf numFmtId="165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3" fontId="6" fillId="0" borderId="0" xfId="2" applyNumberFormat="1" applyFont="1" applyAlignment="1">
      <alignment horizontal="center" vertical="top" wrapText="1"/>
    </xf>
    <xf numFmtId="2" fontId="6" fillId="0" borderId="0" xfId="2" applyNumberFormat="1" applyFont="1" applyAlignment="1">
      <alignment horizontal="center" vertical="top" wrapText="1"/>
    </xf>
    <xf numFmtId="0" fontId="6" fillId="5" borderId="0" xfId="0" applyFont="1" applyFill="1" applyAlignment="1">
      <alignment horizontal="left" wrapText="1"/>
    </xf>
    <xf numFmtId="0" fontId="9" fillId="3" borderId="2" xfId="0" applyFont="1" applyFill="1" applyBorder="1" applyAlignment="1">
      <alignment horizontal="left"/>
    </xf>
    <xf numFmtId="165" fontId="9" fillId="3" borderId="2" xfId="0" applyNumberFormat="1" applyFont="1" applyFill="1" applyBorder="1"/>
    <xf numFmtId="164" fontId="9" fillId="3" borderId="2" xfId="0" applyNumberFormat="1" applyFont="1" applyFill="1" applyBorder="1"/>
    <xf numFmtId="0" fontId="5" fillId="3" borderId="0" xfId="0" applyFont="1" applyFill="1" applyAlignment="1">
      <alignment horizontal="left"/>
    </xf>
    <xf numFmtId="3" fontId="5" fillId="3" borderId="0" xfId="0" applyNumberFormat="1" applyFont="1" applyFill="1" applyAlignment="1">
      <alignment horizontal="right"/>
    </xf>
    <xf numFmtId="4" fontId="5" fillId="3" borderId="0" xfId="0" applyNumberFormat="1" applyFont="1" applyFill="1" applyAlignment="1">
      <alignment horizontal="right"/>
    </xf>
    <xf numFmtId="0" fontId="6" fillId="0" borderId="0" xfId="0" applyFont="1" applyAlignment="1">
      <alignment horizontal="left" vertical="center" wrapText="1"/>
    </xf>
    <xf numFmtId="37" fontId="5" fillId="3" borderId="2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/>
    </xf>
    <xf numFmtId="4" fontId="5" fillId="3" borderId="0" xfId="0" applyNumberFormat="1" applyFont="1" applyFill="1" applyAlignment="1">
      <alignment horizontal="center"/>
    </xf>
    <xf numFmtId="165" fontId="5" fillId="3" borderId="2" xfId="0" applyNumberFormat="1" applyFont="1" applyFill="1" applyBorder="1" applyAlignment="1">
      <alignment horizontal="center"/>
    </xf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5" fillId="6" borderId="0" xfId="1" applyFont="1" applyFill="1" applyAlignment="1">
      <alignment horizontal="center"/>
    </xf>
    <xf numFmtId="2" fontId="6" fillId="0" borderId="0" xfId="0" applyNumberFormat="1" applyFont="1"/>
    <xf numFmtId="0" fontId="5" fillId="3" borderId="2" xfId="0" applyFont="1" applyFill="1" applyBorder="1"/>
    <xf numFmtId="0" fontId="5" fillId="3" borderId="0" xfId="0" applyFont="1" applyFill="1"/>
    <xf numFmtId="2" fontId="5" fillId="3" borderId="2" xfId="0" applyNumberFormat="1" applyFont="1" applyFill="1" applyBorder="1"/>
    <xf numFmtId="166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5" fillId="3" borderId="2" xfId="0" applyFont="1" applyFill="1" applyBorder="1" applyAlignment="1">
      <alignment horizontal="left" wrapText="1"/>
    </xf>
    <xf numFmtId="2" fontId="5" fillId="3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7" fontId="6" fillId="0" borderId="0" xfId="0" applyNumberFormat="1" applyFont="1" applyAlignment="1">
      <alignment horizontal="center"/>
    </xf>
    <xf numFmtId="0" fontId="5" fillId="6" borderId="0" xfId="1" applyFont="1" applyFill="1" applyAlignment="1">
      <alignment horizontal="center" vertical="center"/>
    </xf>
    <xf numFmtId="0" fontId="3" fillId="5" borderId="0" xfId="0" applyFont="1" applyFill="1" applyAlignment="1">
      <alignment horizontal="left"/>
    </xf>
    <xf numFmtId="0" fontId="10" fillId="7" borderId="0" xfId="0" applyFont="1" applyFill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0" fontId="5" fillId="4" borderId="0" xfId="1" applyFont="1" applyFill="1" applyAlignment="1">
      <alignment horizontal="left" vertical="center" wrapText="1"/>
    </xf>
    <xf numFmtId="0" fontId="5" fillId="6" borderId="1" xfId="1" applyFont="1" applyFill="1" applyBorder="1" applyAlignment="1">
      <alignment horizontal="center" vertical="center"/>
    </xf>
    <xf numFmtId="0" fontId="5" fillId="6" borderId="0" xfId="0" applyFont="1" applyFill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5" fillId="6" borderId="0" xfId="0" applyFont="1" applyFill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0" xfId="1" applyFont="1" applyFill="1" applyAlignment="1">
      <alignment horizontal="left" vertical="center"/>
    </xf>
    <xf numFmtId="0" fontId="5" fillId="6" borderId="1" xfId="1" applyFont="1" applyFill="1" applyBorder="1" applyAlignment="1">
      <alignment horizontal="left" vertical="center"/>
    </xf>
    <xf numFmtId="0" fontId="5" fillId="2" borderId="0" xfId="1" applyFont="1" applyFill="1" applyAlignment="1">
      <alignment horizontal="center"/>
    </xf>
    <xf numFmtId="0" fontId="6" fillId="0" borderId="0" xfId="1" applyFont="1" applyAlignment="1">
      <alignment horizontal="left" wrapText="1"/>
    </xf>
    <xf numFmtId="0" fontId="6" fillId="0" borderId="0" xfId="1" applyFont="1" applyAlignment="1">
      <alignment horizontal="left" vertical="top" wrapText="1"/>
    </xf>
    <xf numFmtId="0" fontId="7" fillId="5" borderId="0" xfId="0" applyFont="1" applyFill="1" applyAlignment="1">
      <alignment horizontal="left"/>
    </xf>
    <xf numFmtId="0" fontId="7" fillId="7" borderId="0" xfId="0" applyFont="1" applyFill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4" borderId="0" xfId="1" applyFont="1" applyFill="1" applyAlignment="1">
      <alignment horizontal="center" vertical="center" wrapText="1"/>
    </xf>
    <xf numFmtId="0" fontId="5" fillId="6" borderId="0" xfId="1" applyFont="1" applyFill="1" applyAlignment="1">
      <alignment horizontal="left" vertical="center" wrapText="1"/>
    </xf>
    <xf numFmtId="0" fontId="5" fillId="6" borderId="1" xfId="1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0" fontId="5" fillId="6" borderId="0" xfId="0" applyFont="1" applyFill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</cellXfs>
  <cellStyles count="3">
    <cellStyle name="Millares" xfId="2" builtinId="3"/>
    <cellStyle name="Normal" xfId="0" builtinId="0"/>
    <cellStyle name="Normal 2" xfId="1" xr:uid="{A174AE43-E7E7-40E4-AAC1-33C78A3B31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4191000</xdr:colOff>
      <xdr:row>0</xdr:row>
      <xdr:rowOff>762000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4874178-54AB-4F0E-BE57-EDD19B134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91000" cy="762000"/>
        </a:xfrm>
        <a:prstGeom prst="rect">
          <a:avLst/>
        </a:prstGeom>
      </xdr:spPr>
    </xdr:pic>
    <xdr:clientData/>
  </xdr:twoCellAnchor>
  <xdr:twoCellAnchor>
    <xdr:from>
      <xdr:col>6</xdr:col>
      <xdr:colOff>28575</xdr:colOff>
      <xdr:row>2</xdr:row>
      <xdr:rowOff>285750</xdr:rowOff>
    </xdr:from>
    <xdr:to>
      <xdr:col>8</xdr:col>
      <xdr:colOff>142875</xdr:colOff>
      <xdr:row>3</xdr:row>
      <xdr:rowOff>419101</xdr:rowOff>
    </xdr:to>
    <xdr:sp macro="" textlink="">
      <xdr:nvSpPr>
        <xdr:cNvPr id="3" name="Flecha: a la derecha 2">
          <a:extLst>
            <a:ext uri="{FF2B5EF4-FFF2-40B4-BE49-F238E27FC236}">
              <a16:creationId xmlns:a16="http://schemas.microsoft.com/office/drawing/2014/main" id="{2D5BFBAB-6357-40F0-B2D5-3BCF71C609E9}"/>
            </a:ext>
          </a:extLst>
        </xdr:cNvPr>
        <xdr:cNvSpPr/>
      </xdr:nvSpPr>
      <xdr:spPr>
        <a:xfrm>
          <a:off x="8753475" y="1438275"/>
          <a:ext cx="1247775" cy="457201"/>
        </a:xfrm>
        <a:prstGeom prst="righ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DO" sz="1100">
              <a:latin typeface="Times New Roman" panose="02020603050405020304" pitchFamily="18" charset="0"/>
              <a:cs typeface="Times New Roman" panose="02020603050405020304" pitchFamily="18" charset="0"/>
            </a:rPr>
            <a:t>Más</a:t>
          </a:r>
          <a:r>
            <a:rPr lang="es-DO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tablas</a:t>
          </a:r>
          <a:endParaRPr lang="es-DO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14</xdr:col>
      <xdr:colOff>114300</xdr:colOff>
      <xdr:row>2</xdr:row>
      <xdr:rowOff>285750</xdr:rowOff>
    </xdr:from>
    <xdr:to>
      <xdr:col>16</xdr:col>
      <xdr:colOff>228600</xdr:colOff>
      <xdr:row>3</xdr:row>
      <xdr:rowOff>419101</xdr:rowOff>
    </xdr:to>
    <xdr:sp macro="" textlink="">
      <xdr:nvSpPr>
        <xdr:cNvPr id="6" name="Flecha: a la derecha 5">
          <a:extLst>
            <a:ext uri="{FF2B5EF4-FFF2-40B4-BE49-F238E27FC236}">
              <a16:creationId xmlns:a16="http://schemas.microsoft.com/office/drawing/2014/main" id="{B1BF42CF-BC99-4392-BC0A-A53AC316FB6D}"/>
            </a:ext>
          </a:extLst>
        </xdr:cNvPr>
        <xdr:cNvSpPr/>
      </xdr:nvSpPr>
      <xdr:spPr>
        <a:xfrm>
          <a:off x="15478125" y="1438275"/>
          <a:ext cx="1247775" cy="457201"/>
        </a:xfrm>
        <a:prstGeom prst="righ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DO" sz="1100">
              <a:latin typeface="Times New Roman" panose="02020603050405020304" pitchFamily="18" charset="0"/>
              <a:cs typeface="Times New Roman" panose="02020603050405020304" pitchFamily="18" charset="0"/>
            </a:rPr>
            <a:t>Más</a:t>
          </a:r>
          <a:r>
            <a:rPr lang="es-DO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tablas</a:t>
          </a:r>
          <a:endParaRPr lang="es-DO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23</xdr:col>
      <xdr:colOff>0</xdr:colOff>
      <xdr:row>3</xdr:row>
      <xdr:rowOff>1</xdr:rowOff>
    </xdr:from>
    <xdr:to>
      <xdr:col>24</xdr:col>
      <xdr:colOff>428625</xdr:colOff>
      <xdr:row>3</xdr:row>
      <xdr:rowOff>457201</xdr:rowOff>
    </xdr:to>
    <xdr:sp macro="" textlink="">
      <xdr:nvSpPr>
        <xdr:cNvPr id="7" name="Flecha: a la derecha 6">
          <a:extLst>
            <a:ext uri="{FF2B5EF4-FFF2-40B4-BE49-F238E27FC236}">
              <a16:creationId xmlns:a16="http://schemas.microsoft.com/office/drawing/2014/main" id="{E2A1D7AD-C680-47B2-B8B9-E730AC0C1DB3}"/>
            </a:ext>
          </a:extLst>
        </xdr:cNvPr>
        <xdr:cNvSpPr/>
      </xdr:nvSpPr>
      <xdr:spPr>
        <a:xfrm>
          <a:off x="21621750" y="1476376"/>
          <a:ext cx="1190625" cy="457200"/>
        </a:xfrm>
        <a:prstGeom prst="righ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DO" sz="1100">
              <a:latin typeface="Times New Roman" panose="02020603050405020304" pitchFamily="18" charset="0"/>
              <a:cs typeface="Times New Roman" panose="02020603050405020304" pitchFamily="18" charset="0"/>
            </a:rPr>
            <a:t>Más</a:t>
          </a:r>
          <a:r>
            <a:rPr lang="es-DO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tablas</a:t>
          </a:r>
          <a:endParaRPr lang="es-DO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63500</xdr:rowOff>
    </xdr:from>
    <xdr:to>
      <xdr:col>0</xdr:col>
      <xdr:colOff>4191000</xdr:colOff>
      <xdr:row>0</xdr:row>
      <xdr:rowOff>825500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2E5575-8462-44FD-BF83-1E060B3AD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500"/>
          <a:ext cx="4191000" cy="762000"/>
        </a:xfrm>
        <a:prstGeom prst="rect">
          <a:avLst/>
        </a:prstGeom>
      </xdr:spPr>
    </xdr:pic>
    <xdr:clientData/>
  </xdr:twoCellAnchor>
  <xdr:twoCellAnchor>
    <xdr:from>
      <xdr:col>6</xdr:col>
      <xdr:colOff>509477</xdr:colOff>
      <xdr:row>3</xdr:row>
      <xdr:rowOff>166134</xdr:rowOff>
    </xdr:from>
    <xdr:to>
      <xdr:col>8</xdr:col>
      <xdr:colOff>293503</xdr:colOff>
      <xdr:row>3</xdr:row>
      <xdr:rowOff>623334</xdr:rowOff>
    </xdr:to>
    <xdr:sp macro="" textlink="">
      <xdr:nvSpPr>
        <xdr:cNvPr id="3" name="Flecha: a la derecha 2">
          <a:extLst>
            <a:ext uri="{FF2B5EF4-FFF2-40B4-BE49-F238E27FC236}">
              <a16:creationId xmlns:a16="http://schemas.microsoft.com/office/drawing/2014/main" id="{581B04DD-90B5-442C-A26B-6866E100603E}"/>
            </a:ext>
          </a:extLst>
        </xdr:cNvPr>
        <xdr:cNvSpPr/>
      </xdr:nvSpPr>
      <xdr:spPr>
        <a:xfrm>
          <a:off x="9270262" y="1871774"/>
          <a:ext cx="1190625" cy="457200"/>
        </a:xfrm>
        <a:prstGeom prst="righ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DO" sz="1100">
              <a:latin typeface="Times New Roman" panose="02020603050405020304" pitchFamily="18" charset="0"/>
              <a:cs typeface="Times New Roman" panose="02020603050405020304" pitchFamily="18" charset="0"/>
            </a:rPr>
            <a:t>Más</a:t>
          </a:r>
          <a:r>
            <a:rPr lang="es-DO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tablas</a:t>
          </a:r>
          <a:endParaRPr lang="es-DO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15</xdr:col>
      <xdr:colOff>199360</xdr:colOff>
      <xdr:row>3</xdr:row>
      <xdr:rowOff>199360</xdr:rowOff>
    </xdr:from>
    <xdr:to>
      <xdr:col>16</xdr:col>
      <xdr:colOff>625770</xdr:colOff>
      <xdr:row>3</xdr:row>
      <xdr:rowOff>656560</xdr:rowOff>
    </xdr:to>
    <xdr:sp macro="" textlink="">
      <xdr:nvSpPr>
        <xdr:cNvPr id="4" name="Flecha: a la derecha 3">
          <a:extLst>
            <a:ext uri="{FF2B5EF4-FFF2-40B4-BE49-F238E27FC236}">
              <a16:creationId xmlns:a16="http://schemas.microsoft.com/office/drawing/2014/main" id="{0383B464-4BBB-4E10-A42A-20F1FD31B910}"/>
            </a:ext>
          </a:extLst>
        </xdr:cNvPr>
        <xdr:cNvSpPr/>
      </xdr:nvSpPr>
      <xdr:spPr>
        <a:xfrm>
          <a:off x="18274709" y="1905000"/>
          <a:ext cx="1190625" cy="457200"/>
        </a:xfrm>
        <a:prstGeom prst="righ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DO" sz="1100">
              <a:latin typeface="Times New Roman" panose="02020603050405020304" pitchFamily="18" charset="0"/>
              <a:cs typeface="Times New Roman" panose="02020603050405020304" pitchFamily="18" charset="0"/>
            </a:rPr>
            <a:t>Más</a:t>
          </a:r>
          <a:r>
            <a:rPr lang="es-DO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tablas</a:t>
          </a:r>
          <a:endParaRPr lang="es-DO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24</xdr:col>
      <xdr:colOff>254738</xdr:colOff>
      <xdr:row>3</xdr:row>
      <xdr:rowOff>166133</xdr:rowOff>
    </xdr:from>
    <xdr:to>
      <xdr:col>25</xdr:col>
      <xdr:colOff>681148</xdr:colOff>
      <xdr:row>3</xdr:row>
      <xdr:rowOff>623333</xdr:rowOff>
    </xdr:to>
    <xdr:sp macro="" textlink="">
      <xdr:nvSpPr>
        <xdr:cNvPr id="5" name="Flecha: a la derecha 4">
          <a:extLst>
            <a:ext uri="{FF2B5EF4-FFF2-40B4-BE49-F238E27FC236}">
              <a16:creationId xmlns:a16="http://schemas.microsoft.com/office/drawing/2014/main" id="{C8C118C8-3F68-4F8B-95B6-22127DF07401}"/>
            </a:ext>
          </a:extLst>
        </xdr:cNvPr>
        <xdr:cNvSpPr/>
      </xdr:nvSpPr>
      <xdr:spPr>
        <a:xfrm>
          <a:off x="24765000" y="1871773"/>
          <a:ext cx="1190625" cy="457200"/>
        </a:xfrm>
        <a:prstGeom prst="righ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DO" sz="1100">
              <a:latin typeface="Times New Roman" panose="02020603050405020304" pitchFamily="18" charset="0"/>
              <a:cs typeface="Times New Roman" panose="02020603050405020304" pitchFamily="18" charset="0"/>
            </a:rPr>
            <a:t>Más</a:t>
          </a:r>
          <a:r>
            <a:rPr lang="es-DO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tablas</a:t>
          </a:r>
          <a:endParaRPr lang="es-DO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33</xdr:col>
      <xdr:colOff>210436</xdr:colOff>
      <xdr:row>3</xdr:row>
      <xdr:rowOff>155058</xdr:rowOff>
    </xdr:from>
    <xdr:to>
      <xdr:col>34</xdr:col>
      <xdr:colOff>636846</xdr:colOff>
      <xdr:row>3</xdr:row>
      <xdr:rowOff>612258</xdr:rowOff>
    </xdr:to>
    <xdr:sp macro="" textlink="">
      <xdr:nvSpPr>
        <xdr:cNvPr id="6" name="Flecha: a la derecha 5">
          <a:extLst>
            <a:ext uri="{FF2B5EF4-FFF2-40B4-BE49-F238E27FC236}">
              <a16:creationId xmlns:a16="http://schemas.microsoft.com/office/drawing/2014/main" id="{A73023A3-E2D1-4BEC-9985-66F2E658BB53}"/>
            </a:ext>
          </a:extLst>
        </xdr:cNvPr>
        <xdr:cNvSpPr/>
      </xdr:nvSpPr>
      <xdr:spPr>
        <a:xfrm>
          <a:off x="32074884" y="1860698"/>
          <a:ext cx="1190625" cy="457200"/>
        </a:xfrm>
        <a:prstGeom prst="righ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DO" sz="1100">
              <a:latin typeface="Times New Roman" panose="02020603050405020304" pitchFamily="18" charset="0"/>
              <a:cs typeface="Times New Roman" panose="02020603050405020304" pitchFamily="18" charset="0"/>
            </a:rPr>
            <a:t>Más</a:t>
          </a:r>
          <a:r>
            <a:rPr lang="es-DO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tablas</a:t>
          </a:r>
          <a:endParaRPr lang="es-DO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41</xdr:col>
      <xdr:colOff>243663</xdr:colOff>
      <xdr:row>3</xdr:row>
      <xdr:rowOff>110756</xdr:rowOff>
    </xdr:from>
    <xdr:to>
      <xdr:col>43</xdr:col>
      <xdr:colOff>160596</xdr:colOff>
      <xdr:row>3</xdr:row>
      <xdr:rowOff>567956</xdr:rowOff>
    </xdr:to>
    <xdr:sp macro="" textlink="">
      <xdr:nvSpPr>
        <xdr:cNvPr id="7" name="Flecha: a la derecha 6">
          <a:extLst>
            <a:ext uri="{FF2B5EF4-FFF2-40B4-BE49-F238E27FC236}">
              <a16:creationId xmlns:a16="http://schemas.microsoft.com/office/drawing/2014/main" id="{F280FBFE-0B1D-4691-8D57-FCBE579F8EE2}"/>
            </a:ext>
          </a:extLst>
        </xdr:cNvPr>
        <xdr:cNvSpPr/>
      </xdr:nvSpPr>
      <xdr:spPr>
        <a:xfrm>
          <a:off x="41511279" y="1816396"/>
          <a:ext cx="1190625" cy="457200"/>
        </a:xfrm>
        <a:prstGeom prst="righ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DO" sz="1100">
              <a:latin typeface="Times New Roman" panose="02020603050405020304" pitchFamily="18" charset="0"/>
              <a:cs typeface="Times New Roman" panose="02020603050405020304" pitchFamily="18" charset="0"/>
            </a:rPr>
            <a:t>Más</a:t>
          </a:r>
          <a:r>
            <a:rPr lang="es-DO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tablas</a:t>
          </a:r>
          <a:endParaRPr lang="es-DO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42333</xdr:rowOff>
    </xdr:from>
    <xdr:to>
      <xdr:col>0</xdr:col>
      <xdr:colOff>4191000</xdr:colOff>
      <xdr:row>1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BF1B58-963D-40F7-8B43-913BE7C49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333"/>
          <a:ext cx="4191000" cy="757767"/>
        </a:xfrm>
        <a:prstGeom prst="rect">
          <a:avLst/>
        </a:prstGeom>
      </xdr:spPr>
    </xdr:pic>
    <xdr:clientData/>
  </xdr:twoCellAnchor>
  <xdr:twoCellAnchor>
    <xdr:from>
      <xdr:col>7</xdr:col>
      <xdr:colOff>68036</xdr:colOff>
      <xdr:row>3</xdr:row>
      <xdr:rowOff>54429</xdr:rowOff>
    </xdr:from>
    <xdr:to>
      <xdr:col>8</xdr:col>
      <xdr:colOff>496661</xdr:colOff>
      <xdr:row>3</xdr:row>
      <xdr:rowOff>511629</xdr:rowOff>
    </xdr:to>
    <xdr:sp macro="" textlink="">
      <xdr:nvSpPr>
        <xdr:cNvPr id="3" name="Flecha: a la derecha 2">
          <a:extLst>
            <a:ext uri="{FF2B5EF4-FFF2-40B4-BE49-F238E27FC236}">
              <a16:creationId xmlns:a16="http://schemas.microsoft.com/office/drawing/2014/main" id="{72E11731-A0E4-4002-B351-9176ADDE7067}"/>
            </a:ext>
          </a:extLst>
        </xdr:cNvPr>
        <xdr:cNvSpPr/>
      </xdr:nvSpPr>
      <xdr:spPr>
        <a:xfrm>
          <a:off x="9320893" y="1714500"/>
          <a:ext cx="1190625" cy="457200"/>
        </a:xfrm>
        <a:prstGeom prst="righ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DO" sz="1100">
              <a:latin typeface="Times New Roman" panose="02020603050405020304" pitchFamily="18" charset="0"/>
              <a:cs typeface="Times New Roman" panose="02020603050405020304" pitchFamily="18" charset="0"/>
            </a:rPr>
            <a:t>Más</a:t>
          </a:r>
          <a:r>
            <a:rPr lang="es-DO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tablas</a:t>
          </a:r>
          <a:endParaRPr lang="es-DO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16</xdr:col>
      <xdr:colOff>680357</xdr:colOff>
      <xdr:row>3</xdr:row>
      <xdr:rowOff>95250</xdr:rowOff>
    </xdr:from>
    <xdr:to>
      <xdr:col>18</xdr:col>
      <xdr:colOff>346982</xdr:colOff>
      <xdr:row>3</xdr:row>
      <xdr:rowOff>552450</xdr:rowOff>
    </xdr:to>
    <xdr:sp macro="" textlink="">
      <xdr:nvSpPr>
        <xdr:cNvPr id="4" name="Flecha: a la derecha 3">
          <a:extLst>
            <a:ext uri="{FF2B5EF4-FFF2-40B4-BE49-F238E27FC236}">
              <a16:creationId xmlns:a16="http://schemas.microsoft.com/office/drawing/2014/main" id="{15090A5E-8D24-4C84-860C-C291D6F5E493}"/>
            </a:ext>
          </a:extLst>
        </xdr:cNvPr>
        <xdr:cNvSpPr/>
      </xdr:nvSpPr>
      <xdr:spPr>
        <a:xfrm>
          <a:off x="19730357" y="1755321"/>
          <a:ext cx="1190625" cy="457200"/>
        </a:xfrm>
        <a:prstGeom prst="righ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DO" sz="1100">
              <a:latin typeface="Times New Roman" panose="02020603050405020304" pitchFamily="18" charset="0"/>
              <a:cs typeface="Times New Roman" panose="02020603050405020304" pitchFamily="18" charset="0"/>
            </a:rPr>
            <a:t>Más</a:t>
          </a:r>
          <a:r>
            <a:rPr lang="es-DO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tablas</a:t>
          </a:r>
          <a:endParaRPr lang="es-DO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25</xdr:col>
      <xdr:colOff>122465</xdr:colOff>
      <xdr:row>3</xdr:row>
      <xdr:rowOff>27215</xdr:rowOff>
    </xdr:from>
    <xdr:to>
      <xdr:col>27</xdr:col>
      <xdr:colOff>88448</xdr:colOff>
      <xdr:row>3</xdr:row>
      <xdr:rowOff>484415</xdr:rowOff>
    </xdr:to>
    <xdr:sp macro="" textlink="">
      <xdr:nvSpPr>
        <xdr:cNvPr id="5" name="Flecha: a la derecha 4">
          <a:extLst>
            <a:ext uri="{FF2B5EF4-FFF2-40B4-BE49-F238E27FC236}">
              <a16:creationId xmlns:a16="http://schemas.microsoft.com/office/drawing/2014/main" id="{8F2FB2E6-B567-4915-8523-C5F353476492}"/>
            </a:ext>
          </a:extLst>
        </xdr:cNvPr>
        <xdr:cNvSpPr/>
      </xdr:nvSpPr>
      <xdr:spPr>
        <a:xfrm>
          <a:off x="29228144" y="1687286"/>
          <a:ext cx="1190625" cy="457200"/>
        </a:xfrm>
        <a:prstGeom prst="righ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DO" sz="1100">
              <a:latin typeface="Times New Roman" panose="02020603050405020304" pitchFamily="18" charset="0"/>
              <a:cs typeface="Times New Roman" panose="02020603050405020304" pitchFamily="18" charset="0"/>
            </a:rPr>
            <a:t>Más</a:t>
          </a:r>
          <a:r>
            <a:rPr lang="es-DO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tablas</a:t>
          </a:r>
          <a:endParaRPr lang="es-DO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33</xdr:col>
      <xdr:colOff>272143</xdr:colOff>
      <xdr:row>3</xdr:row>
      <xdr:rowOff>13607</xdr:rowOff>
    </xdr:from>
    <xdr:to>
      <xdr:col>35</xdr:col>
      <xdr:colOff>238125</xdr:colOff>
      <xdr:row>3</xdr:row>
      <xdr:rowOff>470807</xdr:rowOff>
    </xdr:to>
    <xdr:sp macro="" textlink="">
      <xdr:nvSpPr>
        <xdr:cNvPr id="6" name="Flecha: a la derecha 5">
          <a:extLst>
            <a:ext uri="{FF2B5EF4-FFF2-40B4-BE49-F238E27FC236}">
              <a16:creationId xmlns:a16="http://schemas.microsoft.com/office/drawing/2014/main" id="{3250EDA7-2436-4FE4-930F-B4693A7E4030}"/>
            </a:ext>
          </a:extLst>
        </xdr:cNvPr>
        <xdr:cNvSpPr/>
      </xdr:nvSpPr>
      <xdr:spPr>
        <a:xfrm>
          <a:off x="35256107" y="1673678"/>
          <a:ext cx="1190625" cy="457200"/>
        </a:xfrm>
        <a:prstGeom prst="righ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DO" sz="1100">
              <a:latin typeface="Times New Roman" panose="02020603050405020304" pitchFamily="18" charset="0"/>
              <a:cs typeface="Times New Roman" panose="02020603050405020304" pitchFamily="18" charset="0"/>
            </a:rPr>
            <a:t>Más</a:t>
          </a:r>
          <a:r>
            <a:rPr lang="es-DO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tablas</a:t>
          </a:r>
          <a:endParaRPr lang="es-DO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42</xdr:col>
      <xdr:colOff>0</xdr:colOff>
      <xdr:row>3</xdr:row>
      <xdr:rowOff>0</xdr:rowOff>
    </xdr:from>
    <xdr:to>
      <xdr:col>43</xdr:col>
      <xdr:colOff>428625</xdr:colOff>
      <xdr:row>3</xdr:row>
      <xdr:rowOff>457200</xdr:rowOff>
    </xdr:to>
    <xdr:sp macro="" textlink="">
      <xdr:nvSpPr>
        <xdr:cNvPr id="7" name="Flecha: a la derecha 6">
          <a:extLst>
            <a:ext uri="{FF2B5EF4-FFF2-40B4-BE49-F238E27FC236}">
              <a16:creationId xmlns:a16="http://schemas.microsoft.com/office/drawing/2014/main" id="{18FA2984-4B91-44D7-AD2A-D76186799BBE}"/>
            </a:ext>
          </a:extLst>
        </xdr:cNvPr>
        <xdr:cNvSpPr/>
      </xdr:nvSpPr>
      <xdr:spPr>
        <a:xfrm>
          <a:off x="41773929" y="1660071"/>
          <a:ext cx="1190625" cy="457200"/>
        </a:xfrm>
        <a:prstGeom prst="righ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DO" sz="1100">
              <a:latin typeface="Times New Roman" panose="02020603050405020304" pitchFamily="18" charset="0"/>
              <a:cs typeface="Times New Roman" panose="02020603050405020304" pitchFamily="18" charset="0"/>
            </a:rPr>
            <a:t>Más</a:t>
          </a:r>
          <a:r>
            <a:rPr lang="es-DO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tablas</a:t>
          </a:r>
          <a:endParaRPr lang="es-DO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50</xdr:col>
      <xdr:colOff>0</xdr:colOff>
      <xdr:row>3</xdr:row>
      <xdr:rowOff>0</xdr:rowOff>
    </xdr:from>
    <xdr:to>
      <xdr:col>51</xdr:col>
      <xdr:colOff>428625</xdr:colOff>
      <xdr:row>3</xdr:row>
      <xdr:rowOff>457200</xdr:rowOff>
    </xdr:to>
    <xdr:sp macro="" textlink="">
      <xdr:nvSpPr>
        <xdr:cNvPr id="8" name="Flecha: a la derecha 7">
          <a:extLst>
            <a:ext uri="{FF2B5EF4-FFF2-40B4-BE49-F238E27FC236}">
              <a16:creationId xmlns:a16="http://schemas.microsoft.com/office/drawing/2014/main" id="{93F80999-38F6-411A-9C24-B0F9CB7596E2}"/>
            </a:ext>
          </a:extLst>
        </xdr:cNvPr>
        <xdr:cNvSpPr/>
      </xdr:nvSpPr>
      <xdr:spPr>
        <a:xfrm>
          <a:off x="47869929" y="1660071"/>
          <a:ext cx="1190625" cy="457200"/>
        </a:xfrm>
        <a:prstGeom prst="righ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DO" sz="1100">
              <a:latin typeface="Times New Roman" panose="02020603050405020304" pitchFamily="18" charset="0"/>
              <a:cs typeface="Times New Roman" panose="02020603050405020304" pitchFamily="18" charset="0"/>
            </a:rPr>
            <a:t>Más</a:t>
          </a:r>
          <a:r>
            <a:rPr lang="es-DO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tablas</a:t>
          </a:r>
          <a:endParaRPr lang="es-DO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381000</xdr:colOff>
      <xdr:row>0</xdr:row>
      <xdr:rowOff>819150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2C3F4A-4253-4ED2-9F00-F67197CE49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4191000" cy="7620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8</xdr:col>
      <xdr:colOff>23813</xdr:colOff>
      <xdr:row>3</xdr:row>
      <xdr:rowOff>457200</xdr:rowOff>
    </xdr:to>
    <xdr:sp macro="" textlink="">
      <xdr:nvSpPr>
        <xdr:cNvPr id="3" name="Flecha: a la derecha 2">
          <a:extLst>
            <a:ext uri="{FF2B5EF4-FFF2-40B4-BE49-F238E27FC236}">
              <a16:creationId xmlns:a16="http://schemas.microsoft.com/office/drawing/2014/main" id="{D43005D7-B67B-4A27-98B5-5279F182E9BE}"/>
            </a:ext>
          </a:extLst>
        </xdr:cNvPr>
        <xdr:cNvSpPr/>
      </xdr:nvSpPr>
      <xdr:spPr>
        <a:xfrm>
          <a:off x="7072313" y="1512094"/>
          <a:ext cx="1190625" cy="457200"/>
        </a:xfrm>
        <a:prstGeom prst="righ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DO" sz="1100">
              <a:latin typeface="Times New Roman" panose="02020603050405020304" pitchFamily="18" charset="0"/>
              <a:cs typeface="Times New Roman" panose="02020603050405020304" pitchFamily="18" charset="0"/>
            </a:rPr>
            <a:t>Más</a:t>
          </a:r>
          <a:r>
            <a:rPr lang="es-DO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tablas</a:t>
          </a:r>
          <a:endParaRPr lang="es-DO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16</xdr:col>
      <xdr:colOff>428625</xdr:colOff>
      <xdr:row>3</xdr:row>
      <xdr:rowOff>457200</xdr:rowOff>
    </xdr:to>
    <xdr:sp macro="" textlink="">
      <xdr:nvSpPr>
        <xdr:cNvPr id="4" name="Flecha: a la derecha 3">
          <a:extLst>
            <a:ext uri="{FF2B5EF4-FFF2-40B4-BE49-F238E27FC236}">
              <a16:creationId xmlns:a16="http://schemas.microsoft.com/office/drawing/2014/main" id="{E25445DF-14FB-46D6-9375-399DC7F3E0E7}"/>
            </a:ext>
          </a:extLst>
        </xdr:cNvPr>
        <xdr:cNvSpPr/>
      </xdr:nvSpPr>
      <xdr:spPr>
        <a:xfrm>
          <a:off x="14287500" y="1512094"/>
          <a:ext cx="1190625" cy="457200"/>
        </a:xfrm>
        <a:prstGeom prst="righ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DO" sz="1100">
              <a:latin typeface="Times New Roman" panose="02020603050405020304" pitchFamily="18" charset="0"/>
              <a:cs typeface="Times New Roman" panose="02020603050405020304" pitchFamily="18" charset="0"/>
            </a:rPr>
            <a:t>Más</a:t>
          </a:r>
          <a:r>
            <a:rPr lang="es-DO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tablas</a:t>
          </a:r>
          <a:endParaRPr lang="es-DO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25</xdr:col>
      <xdr:colOff>428625</xdr:colOff>
      <xdr:row>3</xdr:row>
      <xdr:rowOff>457200</xdr:rowOff>
    </xdr:to>
    <xdr:sp macro="" textlink="">
      <xdr:nvSpPr>
        <xdr:cNvPr id="5" name="Flecha: a la derecha 4">
          <a:extLst>
            <a:ext uri="{FF2B5EF4-FFF2-40B4-BE49-F238E27FC236}">
              <a16:creationId xmlns:a16="http://schemas.microsoft.com/office/drawing/2014/main" id="{AABE0D78-B11E-401E-A876-F0ACEF81F809}"/>
            </a:ext>
          </a:extLst>
        </xdr:cNvPr>
        <xdr:cNvSpPr/>
      </xdr:nvSpPr>
      <xdr:spPr>
        <a:xfrm>
          <a:off x="20538281" y="1512094"/>
          <a:ext cx="1190625" cy="457200"/>
        </a:xfrm>
        <a:prstGeom prst="righ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DO" sz="1100">
              <a:latin typeface="Times New Roman" panose="02020603050405020304" pitchFamily="18" charset="0"/>
              <a:cs typeface="Times New Roman" panose="02020603050405020304" pitchFamily="18" charset="0"/>
            </a:rPr>
            <a:t>Más</a:t>
          </a:r>
          <a:r>
            <a:rPr lang="es-DO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tablas</a:t>
          </a:r>
          <a:endParaRPr lang="es-DO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32</xdr:col>
      <xdr:colOff>0</xdr:colOff>
      <xdr:row>3</xdr:row>
      <xdr:rowOff>0</xdr:rowOff>
    </xdr:from>
    <xdr:to>
      <xdr:col>33</xdr:col>
      <xdr:colOff>428625</xdr:colOff>
      <xdr:row>3</xdr:row>
      <xdr:rowOff>457200</xdr:rowOff>
    </xdr:to>
    <xdr:sp macro="" textlink="">
      <xdr:nvSpPr>
        <xdr:cNvPr id="6" name="Flecha: a la derecha 5">
          <a:extLst>
            <a:ext uri="{FF2B5EF4-FFF2-40B4-BE49-F238E27FC236}">
              <a16:creationId xmlns:a16="http://schemas.microsoft.com/office/drawing/2014/main" id="{F3FB82FF-A3B4-4721-AB3F-0D52FEF9A045}"/>
            </a:ext>
          </a:extLst>
        </xdr:cNvPr>
        <xdr:cNvSpPr/>
      </xdr:nvSpPr>
      <xdr:spPr>
        <a:xfrm>
          <a:off x="29467969" y="1512094"/>
          <a:ext cx="1190625" cy="457200"/>
        </a:xfrm>
        <a:prstGeom prst="righ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DO" sz="1100">
              <a:latin typeface="Times New Roman" panose="02020603050405020304" pitchFamily="18" charset="0"/>
              <a:cs typeface="Times New Roman" panose="02020603050405020304" pitchFamily="18" charset="0"/>
            </a:rPr>
            <a:t>Más</a:t>
          </a:r>
          <a:r>
            <a:rPr lang="es-DO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tablas</a:t>
          </a:r>
          <a:endParaRPr lang="es-DO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40</xdr:col>
      <xdr:colOff>166687</xdr:colOff>
      <xdr:row>3</xdr:row>
      <xdr:rowOff>83344</xdr:rowOff>
    </xdr:from>
    <xdr:to>
      <xdr:col>41</xdr:col>
      <xdr:colOff>595312</xdr:colOff>
      <xdr:row>3</xdr:row>
      <xdr:rowOff>540544</xdr:rowOff>
    </xdr:to>
    <xdr:sp macro="" textlink="">
      <xdr:nvSpPr>
        <xdr:cNvPr id="7" name="Flecha: a la derecha 6">
          <a:extLst>
            <a:ext uri="{FF2B5EF4-FFF2-40B4-BE49-F238E27FC236}">
              <a16:creationId xmlns:a16="http://schemas.microsoft.com/office/drawing/2014/main" id="{5AAC8956-AF80-4B6D-8EAB-EA0A1DE25630}"/>
            </a:ext>
          </a:extLst>
        </xdr:cNvPr>
        <xdr:cNvSpPr/>
      </xdr:nvSpPr>
      <xdr:spPr>
        <a:xfrm>
          <a:off x="36468843" y="1595438"/>
          <a:ext cx="1190625" cy="457200"/>
        </a:xfrm>
        <a:prstGeom prst="righ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DO" sz="1100">
              <a:latin typeface="Times New Roman" panose="02020603050405020304" pitchFamily="18" charset="0"/>
              <a:cs typeface="Times New Roman" panose="02020603050405020304" pitchFamily="18" charset="0"/>
            </a:rPr>
            <a:t>Más</a:t>
          </a:r>
          <a:r>
            <a:rPr lang="es-DO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tablas</a:t>
          </a:r>
          <a:endParaRPr lang="es-DO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191000" cy="762000"/>
    <xdr:pic>
      <xdr:nvPicPr>
        <xdr:cNvPr id="2" name="Imagen 1">
          <a:extLst>
            <a:ext uri="{FF2B5EF4-FFF2-40B4-BE49-F238E27FC236}">
              <a16:creationId xmlns:a16="http://schemas.microsoft.com/office/drawing/2014/main" id="{61B19D69-5F1A-4A3A-A455-4AC5959C9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91000" cy="762000"/>
        </a:xfrm>
        <a:prstGeom prst="rect">
          <a:avLst/>
        </a:prstGeom>
      </xdr:spPr>
    </xdr:pic>
    <xdr:clientData/>
  </xdr:oneCellAnchor>
  <xdr:twoCellAnchor>
    <xdr:from>
      <xdr:col>6</xdr:col>
      <xdr:colOff>217715</xdr:colOff>
      <xdr:row>3</xdr:row>
      <xdr:rowOff>136072</xdr:rowOff>
    </xdr:from>
    <xdr:to>
      <xdr:col>8</xdr:col>
      <xdr:colOff>142875</xdr:colOff>
      <xdr:row>3</xdr:row>
      <xdr:rowOff>593272</xdr:rowOff>
    </xdr:to>
    <xdr:sp macro="" textlink="">
      <xdr:nvSpPr>
        <xdr:cNvPr id="3" name="Flecha: a la derecha 2">
          <a:extLst>
            <a:ext uri="{FF2B5EF4-FFF2-40B4-BE49-F238E27FC236}">
              <a16:creationId xmlns:a16="http://schemas.microsoft.com/office/drawing/2014/main" id="{9132803A-4090-4A6A-B528-5A2AB1D7154F}"/>
            </a:ext>
          </a:extLst>
        </xdr:cNvPr>
        <xdr:cNvSpPr/>
      </xdr:nvSpPr>
      <xdr:spPr>
        <a:xfrm>
          <a:off x="7960179" y="1619251"/>
          <a:ext cx="1190625" cy="457200"/>
        </a:xfrm>
        <a:prstGeom prst="righ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DO" sz="1100">
              <a:latin typeface="Times New Roman" panose="02020603050405020304" pitchFamily="18" charset="0"/>
              <a:cs typeface="Times New Roman" panose="02020603050405020304" pitchFamily="18" charset="0"/>
            </a:rPr>
            <a:t>Más</a:t>
          </a:r>
          <a:r>
            <a:rPr lang="es-DO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tablas</a:t>
          </a:r>
          <a:endParaRPr lang="es-DO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14</xdr:col>
      <xdr:colOff>95250</xdr:colOff>
      <xdr:row>3</xdr:row>
      <xdr:rowOff>81642</xdr:rowOff>
    </xdr:from>
    <xdr:to>
      <xdr:col>15</xdr:col>
      <xdr:colOff>741589</xdr:colOff>
      <xdr:row>3</xdr:row>
      <xdr:rowOff>538842</xdr:rowOff>
    </xdr:to>
    <xdr:sp macro="" textlink="">
      <xdr:nvSpPr>
        <xdr:cNvPr id="4" name="Flecha: a la derecha 3">
          <a:extLst>
            <a:ext uri="{FF2B5EF4-FFF2-40B4-BE49-F238E27FC236}">
              <a16:creationId xmlns:a16="http://schemas.microsoft.com/office/drawing/2014/main" id="{0823373B-E68E-4300-A56A-78D0EBF7616D}"/>
            </a:ext>
          </a:extLst>
        </xdr:cNvPr>
        <xdr:cNvSpPr/>
      </xdr:nvSpPr>
      <xdr:spPr>
        <a:xfrm>
          <a:off x="14995071" y="1564821"/>
          <a:ext cx="1190625" cy="457200"/>
        </a:xfrm>
        <a:prstGeom prst="righ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DO" sz="1100">
              <a:latin typeface="Times New Roman" panose="02020603050405020304" pitchFamily="18" charset="0"/>
              <a:cs typeface="Times New Roman" panose="02020603050405020304" pitchFamily="18" charset="0"/>
            </a:rPr>
            <a:t>Más</a:t>
          </a:r>
          <a:r>
            <a:rPr lang="es-DO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tablas</a:t>
          </a:r>
          <a:endParaRPr lang="es-DO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22</xdr:col>
      <xdr:colOff>435428</xdr:colOff>
      <xdr:row>3</xdr:row>
      <xdr:rowOff>95250</xdr:rowOff>
    </xdr:from>
    <xdr:to>
      <xdr:col>24</xdr:col>
      <xdr:colOff>374196</xdr:colOff>
      <xdr:row>3</xdr:row>
      <xdr:rowOff>552450</xdr:rowOff>
    </xdr:to>
    <xdr:sp macro="" textlink="">
      <xdr:nvSpPr>
        <xdr:cNvPr id="5" name="Flecha: a la derecha 4">
          <a:extLst>
            <a:ext uri="{FF2B5EF4-FFF2-40B4-BE49-F238E27FC236}">
              <a16:creationId xmlns:a16="http://schemas.microsoft.com/office/drawing/2014/main" id="{11DA4A94-6BF6-4953-9205-01C37786B21B}"/>
            </a:ext>
          </a:extLst>
        </xdr:cNvPr>
        <xdr:cNvSpPr/>
      </xdr:nvSpPr>
      <xdr:spPr>
        <a:xfrm>
          <a:off x="21567321" y="1578429"/>
          <a:ext cx="1190625" cy="457200"/>
        </a:xfrm>
        <a:prstGeom prst="righ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DO" sz="1100">
              <a:latin typeface="Times New Roman" panose="02020603050405020304" pitchFamily="18" charset="0"/>
              <a:cs typeface="Times New Roman" panose="02020603050405020304" pitchFamily="18" charset="0"/>
            </a:rPr>
            <a:t>Más</a:t>
          </a:r>
          <a:r>
            <a:rPr lang="es-DO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tablas</a:t>
          </a:r>
          <a:endParaRPr lang="es-DO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sktop/PRUEBA%20MESCyT%20Plantilla%20no.%202A%20Estad&#237;sticas%202021%20Matr&#237;culas%20T&#233;cnico%20Superior%20v8.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RUEBA%20MATRICULADOS%202020%20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guillen/Downloads/Desktop/6.IES%202021%20TRABAJANDO/10.%20UCNE%202021/CARRERAS%20DE%20GRADOS/Carreras%20GradosMESCyT%20Plantilla%20no.%207B%20Estad&#237;sticas%202019%20v7.0%20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guillen/Downloads/Desktop/6.IES%202021%20TRABAJANDO/11.%20UNIBE%202021/MESCyT%20Plantilla%20no.%207C%20Estad&#237;sticas%202021%20Programa%20PostGrado%20v8.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ernandez/Desktop/plantillas%20trabajadas%202016/47%20SAN%20VALERO%20procesada/MESCyT%20Plantilla%20no.%202A%20Estad&#237;sticas%202016%20Matriculas%20T&#233;cnico%20Superior%20v7.0,%20actualizada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pre-my.sharepoint.com/Users/sfernandez/Desktop/plantillas%20trabajadas%202016/1%20AUSD/Copia%20de%20MESCyT%20Plantilla%20no%20%203C%20Post-grado%20Estad&#237;sticas%202016%20PostGrado%20v7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 RANGO"/>
      <sheetName val="CLASIFICADOR"/>
      <sheetName val="MATRÍCULAS"/>
      <sheetName val="DESCRIPCIÓN"/>
      <sheetName val="DATOS"/>
      <sheetName val="VERSIÓN"/>
    </sheetNames>
    <sheetDataSet>
      <sheetData sheetId="0"/>
      <sheetData sheetId="1"/>
      <sheetData sheetId="2"/>
      <sheetData sheetId="3"/>
      <sheetData sheetId="4">
        <row r="2">
          <cell r="D2" t="str">
            <v>No especificado</v>
          </cell>
          <cell r="E2" t="str">
            <v>FEMENINO</v>
          </cell>
          <cell r="F2" t="str">
            <v>A - Anual</v>
          </cell>
          <cell r="H2" t="str">
            <v>PRESENCIAL</v>
          </cell>
          <cell r="I2" t="str">
            <v xml:space="preserve"> Distrito Nacional</v>
          </cell>
        </row>
        <row r="3">
          <cell r="D3" t="str">
            <v>República Dominicana</v>
          </cell>
          <cell r="E3" t="str">
            <v>MASCULINO</v>
          </cell>
          <cell r="F3" t="str">
            <v>S1 - Primer semestre</v>
          </cell>
          <cell r="H3" t="str">
            <v>SEMIPRESENCIAL</v>
          </cell>
          <cell r="I3" t="str">
            <v xml:space="preserve"> Azua de Compostela</v>
          </cell>
        </row>
        <row r="4">
          <cell r="D4" t="str">
            <v>Afganistán</v>
          </cell>
          <cell r="F4" t="str">
            <v>S2 - Segundo semestre</v>
          </cell>
          <cell r="H4" t="str">
            <v>VIRTUAL</v>
          </cell>
          <cell r="I4" t="str">
            <v xml:space="preserve"> Estebanía</v>
          </cell>
        </row>
        <row r="5">
          <cell r="D5" t="str">
            <v>Albania</v>
          </cell>
          <cell r="F5" t="str">
            <v>C1 - Primer cuatrimestre</v>
          </cell>
          <cell r="I5" t="str">
            <v xml:space="preserve"> Guayabal</v>
          </cell>
        </row>
        <row r="6">
          <cell r="D6" t="str">
            <v>Alemania</v>
          </cell>
          <cell r="F6" t="str">
            <v>C2 - Segundo cuatrimestre</v>
          </cell>
          <cell r="I6" t="str">
            <v xml:space="preserve"> Las Charcas</v>
          </cell>
        </row>
        <row r="7">
          <cell r="D7" t="str">
            <v>Angola</v>
          </cell>
          <cell r="F7" t="str">
            <v>C3 - Tercer cuatrimestre</v>
          </cell>
          <cell r="I7" t="str">
            <v xml:space="preserve"> Las Yayas de Viajama</v>
          </cell>
        </row>
        <row r="8">
          <cell r="D8" t="str">
            <v>Anguilla</v>
          </cell>
          <cell r="F8" t="str">
            <v>T1 - Primer trimestre</v>
          </cell>
          <cell r="I8" t="str">
            <v xml:space="preserve"> Padre Las Casas</v>
          </cell>
        </row>
        <row r="9">
          <cell r="D9" t="str">
            <v>Antártida</v>
          </cell>
          <cell r="F9" t="str">
            <v>T2 - Segundo trimestre</v>
          </cell>
          <cell r="I9" t="str">
            <v xml:space="preserve"> Peralta</v>
          </cell>
        </row>
        <row r="10">
          <cell r="D10" t="str">
            <v>Antigua y Barbuda</v>
          </cell>
          <cell r="F10" t="str">
            <v>T3 - Tercer trimestre</v>
          </cell>
          <cell r="I10" t="str">
            <v xml:space="preserve"> Pueblo Viejo</v>
          </cell>
        </row>
        <row r="11">
          <cell r="D11" t="str">
            <v>Arabia Saudita</v>
          </cell>
          <cell r="F11" t="str">
            <v>T4 - Cuarto trimestre</v>
          </cell>
          <cell r="I11" t="str">
            <v xml:space="preserve"> Sabana Yegua</v>
          </cell>
        </row>
        <row r="12">
          <cell r="D12" t="str">
            <v>Argelia</v>
          </cell>
          <cell r="F12" t="str">
            <v>NE - No especificado</v>
          </cell>
          <cell r="I12" t="str">
            <v xml:space="preserve"> Tábara Arriba</v>
          </cell>
        </row>
        <row r="13">
          <cell r="D13" t="str">
            <v>Argentina</v>
          </cell>
          <cell r="I13" t="str">
            <v xml:space="preserve"> Neiba</v>
          </cell>
        </row>
        <row r="14">
          <cell r="D14" t="str">
            <v>Armenia</v>
          </cell>
          <cell r="I14" t="str">
            <v xml:space="preserve"> Galván</v>
          </cell>
        </row>
        <row r="15">
          <cell r="D15" t="str">
            <v>Aruba</v>
          </cell>
          <cell r="I15" t="str">
            <v xml:space="preserve"> Los Ríos</v>
          </cell>
        </row>
        <row r="16">
          <cell r="D16" t="str">
            <v>Australia</v>
          </cell>
          <cell r="I16" t="str">
            <v xml:space="preserve"> Tamayo</v>
          </cell>
        </row>
        <row r="17">
          <cell r="D17" t="str">
            <v>Austria</v>
          </cell>
          <cell r="I17" t="str">
            <v xml:space="preserve"> Villa Jaragua</v>
          </cell>
        </row>
        <row r="18">
          <cell r="D18" t="str">
            <v>Azerbaiyán</v>
          </cell>
          <cell r="I18" t="str">
            <v xml:space="preserve"> Barahona</v>
          </cell>
        </row>
        <row r="19">
          <cell r="D19" t="str">
            <v>Bahamas</v>
          </cell>
          <cell r="I19" t="str">
            <v xml:space="preserve"> Cabral</v>
          </cell>
        </row>
        <row r="20">
          <cell r="D20" t="str">
            <v>Bahréin</v>
          </cell>
          <cell r="I20" t="str">
            <v xml:space="preserve"> El Peñón</v>
          </cell>
        </row>
        <row r="21">
          <cell r="D21" t="str">
            <v>Bangladés</v>
          </cell>
          <cell r="I21" t="str">
            <v xml:space="preserve"> Enriquillo</v>
          </cell>
        </row>
        <row r="22">
          <cell r="D22" t="str">
            <v>Barbados</v>
          </cell>
          <cell r="I22" t="str">
            <v xml:space="preserve"> Fundación</v>
          </cell>
        </row>
        <row r="23">
          <cell r="D23" t="str">
            <v>Bélgica</v>
          </cell>
          <cell r="I23" t="str">
            <v xml:space="preserve"> Jaquimeyes</v>
          </cell>
        </row>
        <row r="24">
          <cell r="D24" t="str">
            <v>Belice</v>
          </cell>
          <cell r="I24" t="str">
            <v xml:space="preserve"> La Ciénaga</v>
          </cell>
        </row>
        <row r="25">
          <cell r="D25" t="str">
            <v>Benin</v>
          </cell>
          <cell r="I25" t="str">
            <v xml:space="preserve"> Las Salinas</v>
          </cell>
        </row>
        <row r="26">
          <cell r="D26" t="str">
            <v>Bhután</v>
          </cell>
          <cell r="I26" t="str">
            <v xml:space="preserve"> Paraíso</v>
          </cell>
        </row>
        <row r="27">
          <cell r="D27" t="str">
            <v>Bielorrusia</v>
          </cell>
          <cell r="I27" t="str">
            <v xml:space="preserve"> Polo</v>
          </cell>
        </row>
        <row r="28">
          <cell r="D28" t="str">
            <v>Bolivia</v>
          </cell>
          <cell r="I28" t="str">
            <v xml:space="preserve"> Vicente Noble</v>
          </cell>
        </row>
        <row r="29">
          <cell r="D29" t="str">
            <v>Bosnia y Herzegovina</v>
          </cell>
          <cell r="I29" t="str">
            <v xml:space="preserve"> Dajabón</v>
          </cell>
        </row>
        <row r="30">
          <cell r="D30" t="str">
            <v>Botsuana</v>
          </cell>
          <cell r="I30" t="str">
            <v xml:space="preserve"> El Pino</v>
          </cell>
        </row>
        <row r="31">
          <cell r="D31" t="str">
            <v>Brasil</v>
          </cell>
          <cell r="I31" t="str">
            <v xml:space="preserve"> Loma de Cabrera</v>
          </cell>
        </row>
        <row r="32">
          <cell r="D32" t="str">
            <v>Brunéi</v>
          </cell>
          <cell r="I32" t="str">
            <v xml:space="preserve"> Partido</v>
          </cell>
        </row>
        <row r="33">
          <cell r="D33" t="str">
            <v>Bulgaria</v>
          </cell>
          <cell r="I33" t="str">
            <v xml:space="preserve"> Restauración</v>
          </cell>
        </row>
        <row r="34">
          <cell r="D34" t="str">
            <v>Burkina Faso</v>
          </cell>
          <cell r="I34" t="str">
            <v xml:space="preserve"> San Francisco de Macorís</v>
          </cell>
        </row>
        <row r="35">
          <cell r="D35" t="str">
            <v>Burundi</v>
          </cell>
          <cell r="I35" t="str">
            <v xml:space="preserve"> Arenoso</v>
          </cell>
        </row>
        <row r="36">
          <cell r="D36" t="str">
            <v>Cabo Verde</v>
          </cell>
          <cell r="I36" t="str">
            <v xml:space="preserve"> Castillo</v>
          </cell>
        </row>
        <row r="37">
          <cell r="D37" t="str">
            <v>Camboya</v>
          </cell>
          <cell r="I37" t="str">
            <v xml:space="preserve"> Eugenio María de Hostos</v>
          </cell>
        </row>
        <row r="38">
          <cell r="D38" t="str">
            <v>Camerún</v>
          </cell>
          <cell r="I38" t="str">
            <v xml:space="preserve"> Las Guáranas</v>
          </cell>
        </row>
        <row r="39">
          <cell r="D39" t="str">
            <v>Canadá</v>
          </cell>
          <cell r="I39" t="str">
            <v xml:space="preserve"> Pimentel</v>
          </cell>
        </row>
        <row r="40">
          <cell r="D40" t="str">
            <v>Chad</v>
          </cell>
          <cell r="I40" t="str">
            <v xml:space="preserve"> Villa Riva</v>
          </cell>
        </row>
        <row r="41">
          <cell r="D41" t="str">
            <v>Chile</v>
          </cell>
          <cell r="I41" t="str">
            <v xml:space="preserve"> El Seibo</v>
          </cell>
        </row>
        <row r="42">
          <cell r="D42" t="str">
            <v>China</v>
          </cell>
          <cell r="I42" t="str">
            <v xml:space="preserve"> Miches</v>
          </cell>
        </row>
        <row r="43">
          <cell r="D43" t="str">
            <v>Chipre</v>
          </cell>
          <cell r="I43" t="str">
            <v xml:space="preserve"> Comendador</v>
          </cell>
        </row>
        <row r="44">
          <cell r="D44" t="str">
            <v>Ciudad del Vaticano</v>
          </cell>
          <cell r="I44" t="str">
            <v> Bánica</v>
          </cell>
        </row>
        <row r="45">
          <cell r="D45" t="str">
            <v>Colombia</v>
          </cell>
          <cell r="I45" t="str">
            <v xml:space="preserve"> El Llano</v>
          </cell>
        </row>
        <row r="46">
          <cell r="D46" t="str">
            <v>Comoras</v>
          </cell>
          <cell r="I46" t="str">
            <v xml:space="preserve"> Hondo Valle</v>
          </cell>
        </row>
        <row r="47">
          <cell r="D47" t="str">
            <v>Congo</v>
          </cell>
          <cell r="I47" t="str">
            <v xml:space="preserve"> Juan Santiago</v>
          </cell>
        </row>
        <row r="48">
          <cell r="D48" t="str">
            <v>Corea</v>
          </cell>
          <cell r="I48" t="str">
            <v xml:space="preserve"> Pedro Santana</v>
          </cell>
        </row>
        <row r="49">
          <cell r="D49" t="str">
            <v>Costa de Marfil</v>
          </cell>
          <cell r="I49" t="str">
            <v xml:space="preserve"> Moca</v>
          </cell>
        </row>
        <row r="50">
          <cell r="D50" t="str">
            <v>Costa Rica</v>
          </cell>
          <cell r="I50" t="str">
            <v xml:space="preserve"> Cayetano Germosén</v>
          </cell>
        </row>
        <row r="51">
          <cell r="D51" t="str">
            <v>Croacia</v>
          </cell>
          <cell r="I51" t="str">
            <v xml:space="preserve"> Gaspar Hernández</v>
          </cell>
        </row>
        <row r="52">
          <cell r="D52" t="str">
            <v>Cuba</v>
          </cell>
          <cell r="I52" t="str">
            <v xml:space="preserve"> Jamao al Norte</v>
          </cell>
        </row>
        <row r="53">
          <cell r="D53" t="str">
            <v>Curazao</v>
          </cell>
          <cell r="I53" t="str">
            <v xml:space="preserve"> Hato Mayor del Rey</v>
          </cell>
        </row>
        <row r="54">
          <cell r="D54" t="str">
            <v>Dinamarca</v>
          </cell>
          <cell r="I54" t="str">
            <v xml:space="preserve"> El Valle</v>
          </cell>
        </row>
        <row r="55">
          <cell r="D55" t="str">
            <v>Dominica</v>
          </cell>
          <cell r="I55" t="str">
            <v xml:space="preserve"> Sabana de la Mar</v>
          </cell>
        </row>
        <row r="56">
          <cell r="D56" t="str">
            <v>Ecuador</v>
          </cell>
          <cell r="I56" t="str">
            <v xml:space="preserve"> Salcedo</v>
          </cell>
        </row>
        <row r="57">
          <cell r="D57" t="str">
            <v>Egipto</v>
          </cell>
          <cell r="I57" t="str">
            <v xml:space="preserve"> Tenares</v>
          </cell>
        </row>
        <row r="58">
          <cell r="D58" t="str">
            <v>El Salvador</v>
          </cell>
          <cell r="I58" t="str">
            <v xml:space="preserve"> Villa Tapia</v>
          </cell>
        </row>
        <row r="59">
          <cell r="D59" t="str">
            <v>Emiratos Árabes Unidos</v>
          </cell>
          <cell r="I59" t="str">
            <v xml:space="preserve"> Jimaní</v>
          </cell>
        </row>
        <row r="60">
          <cell r="D60" t="str">
            <v>Eritrea</v>
          </cell>
          <cell r="I60" t="str">
            <v xml:space="preserve"> Cristóbal</v>
          </cell>
        </row>
        <row r="61">
          <cell r="D61" t="str">
            <v>Eslovaquia</v>
          </cell>
          <cell r="I61" t="str">
            <v xml:space="preserve"> Duvergé</v>
          </cell>
        </row>
        <row r="62">
          <cell r="D62" t="str">
            <v>Eslovenia</v>
          </cell>
          <cell r="I62" t="str">
            <v xml:space="preserve"> La Descubierta</v>
          </cell>
        </row>
        <row r="63">
          <cell r="D63" t="str">
            <v>España</v>
          </cell>
          <cell r="I63" t="str">
            <v xml:space="preserve"> Mella</v>
          </cell>
        </row>
        <row r="64">
          <cell r="D64" t="str">
            <v>Estados Unidos de América</v>
          </cell>
          <cell r="I64" t="str">
            <v xml:space="preserve"> Postrer Río</v>
          </cell>
        </row>
        <row r="65">
          <cell r="D65" t="str">
            <v>Estonia</v>
          </cell>
          <cell r="I65" t="str">
            <v xml:space="preserve"> Higüey</v>
          </cell>
        </row>
        <row r="66">
          <cell r="D66" t="str">
            <v>Etiopía</v>
          </cell>
          <cell r="I66" t="str">
            <v xml:space="preserve"> San Rafael del Yuma</v>
          </cell>
        </row>
        <row r="67">
          <cell r="D67" t="str">
            <v>Filipinas</v>
          </cell>
          <cell r="I67" t="str">
            <v xml:space="preserve"> La Romana</v>
          </cell>
        </row>
        <row r="68">
          <cell r="D68" t="str">
            <v>Finlandia</v>
          </cell>
          <cell r="I68" t="str">
            <v xml:space="preserve"> Guaymate</v>
          </cell>
        </row>
        <row r="69">
          <cell r="D69" t="str">
            <v>Fiyi</v>
          </cell>
          <cell r="I69" t="str">
            <v xml:space="preserve"> Villa Hermosa</v>
          </cell>
        </row>
        <row r="70">
          <cell r="D70" t="str">
            <v>Francia</v>
          </cell>
          <cell r="I70" t="str">
            <v xml:space="preserve"> La Concepción de La Vega</v>
          </cell>
        </row>
        <row r="71">
          <cell r="D71" t="str">
            <v>Gabón</v>
          </cell>
          <cell r="I71" t="str">
            <v xml:space="preserve"> Constanza</v>
          </cell>
        </row>
        <row r="72">
          <cell r="D72" t="str">
            <v>Gambia</v>
          </cell>
          <cell r="I72" t="str">
            <v xml:space="preserve"> Jarabacoa</v>
          </cell>
        </row>
        <row r="73">
          <cell r="D73" t="str">
            <v>Georgia</v>
          </cell>
          <cell r="I73" t="str">
            <v xml:space="preserve"> Jima Abajo</v>
          </cell>
        </row>
        <row r="74">
          <cell r="D74" t="str">
            <v>Ghana</v>
          </cell>
          <cell r="I74" t="str">
            <v xml:space="preserve"> Nagua</v>
          </cell>
        </row>
        <row r="75">
          <cell r="D75" t="str">
            <v>Granada</v>
          </cell>
          <cell r="I75" t="str">
            <v xml:space="preserve"> Cabrera</v>
          </cell>
        </row>
        <row r="76">
          <cell r="D76" t="str">
            <v>Grecia</v>
          </cell>
          <cell r="I76" t="str">
            <v xml:space="preserve"> El Factor</v>
          </cell>
        </row>
        <row r="77">
          <cell r="D77" t="str">
            <v>Groenlandia</v>
          </cell>
          <cell r="I77" t="str">
            <v xml:space="preserve"> Río San Juan</v>
          </cell>
        </row>
        <row r="78">
          <cell r="D78" t="str">
            <v>Guadalupe</v>
          </cell>
          <cell r="I78" t="str">
            <v xml:space="preserve"> Bonao</v>
          </cell>
        </row>
        <row r="79">
          <cell r="D79" t="str">
            <v>Guam</v>
          </cell>
          <cell r="I79" t="str">
            <v xml:space="preserve"> Maimón</v>
          </cell>
        </row>
        <row r="80">
          <cell r="D80" t="str">
            <v>Guatemala</v>
          </cell>
          <cell r="I80" t="str">
            <v xml:space="preserve"> Piedra Blanca</v>
          </cell>
        </row>
        <row r="81">
          <cell r="D81" t="str">
            <v>Guayana Francesa</v>
          </cell>
          <cell r="I81" t="str">
            <v xml:space="preserve"> Montecristi</v>
          </cell>
        </row>
        <row r="82">
          <cell r="D82" t="str">
            <v>Guernesey</v>
          </cell>
          <cell r="I82" t="str">
            <v xml:space="preserve"> Castañuela</v>
          </cell>
        </row>
        <row r="83">
          <cell r="D83" t="str">
            <v>Guinea</v>
          </cell>
          <cell r="I83" t="str">
            <v xml:space="preserve"> Guayubín</v>
          </cell>
        </row>
        <row r="84">
          <cell r="D84" t="str">
            <v>Guinea Ecuatorial</v>
          </cell>
          <cell r="I84" t="str">
            <v xml:space="preserve"> Las Matas de Santa Cruz</v>
          </cell>
        </row>
        <row r="85">
          <cell r="D85" t="str">
            <v>Guinea-Bissau</v>
          </cell>
          <cell r="I85" t="str">
            <v xml:space="preserve"> Pepillo Salcedo</v>
          </cell>
        </row>
        <row r="86">
          <cell r="D86" t="str">
            <v>Guyana</v>
          </cell>
          <cell r="I86" t="str">
            <v xml:space="preserve"> Villa Vásquez</v>
          </cell>
        </row>
        <row r="87">
          <cell r="D87" t="str">
            <v>Haití</v>
          </cell>
          <cell r="I87" t="str">
            <v xml:space="preserve"> Monte Plata</v>
          </cell>
        </row>
        <row r="88">
          <cell r="D88" t="str">
            <v>Honduras</v>
          </cell>
          <cell r="I88" t="str">
            <v xml:space="preserve"> Bayaguana</v>
          </cell>
        </row>
        <row r="89">
          <cell r="D89" t="str">
            <v>Hong Kong</v>
          </cell>
          <cell r="I89" t="str">
            <v xml:space="preserve"> Peralvillo</v>
          </cell>
        </row>
        <row r="90">
          <cell r="D90" t="str">
            <v>Hungría</v>
          </cell>
          <cell r="I90" t="str">
            <v>Sabana Grande de Boyá</v>
          </cell>
        </row>
        <row r="91">
          <cell r="D91" t="str">
            <v>India</v>
          </cell>
          <cell r="I91" t="str">
            <v>Yamasá</v>
          </cell>
        </row>
        <row r="92">
          <cell r="D92" t="str">
            <v>Indonesia</v>
          </cell>
          <cell r="I92" t="str">
            <v xml:space="preserve"> Pedernales</v>
          </cell>
        </row>
        <row r="93">
          <cell r="D93" t="str">
            <v>Irán</v>
          </cell>
          <cell r="I93" t="str">
            <v xml:space="preserve"> Oviedo</v>
          </cell>
        </row>
        <row r="94">
          <cell r="D94" t="str">
            <v>Iraq</v>
          </cell>
          <cell r="I94" t="str">
            <v xml:space="preserve"> Baní</v>
          </cell>
        </row>
        <row r="95">
          <cell r="D95" t="str">
            <v>Irlanda</v>
          </cell>
          <cell r="I95" t="str">
            <v xml:space="preserve"> Nizao</v>
          </cell>
        </row>
        <row r="96">
          <cell r="D96" t="str">
            <v>Isla Bouvet</v>
          </cell>
          <cell r="I96" t="str">
            <v xml:space="preserve"> Puerto Plata</v>
          </cell>
        </row>
        <row r="97">
          <cell r="D97" t="str">
            <v>Isla de Man</v>
          </cell>
          <cell r="I97" t="str">
            <v xml:space="preserve"> Altamira</v>
          </cell>
        </row>
        <row r="98">
          <cell r="D98" t="str">
            <v>Isla de Navidad</v>
          </cell>
          <cell r="I98" t="str">
            <v xml:space="preserve"> Guananico</v>
          </cell>
        </row>
        <row r="99">
          <cell r="D99" t="str">
            <v>Isla Norfolk</v>
          </cell>
          <cell r="I99" t="str">
            <v xml:space="preserve"> Imbert</v>
          </cell>
        </row>
        <row r="100">
          <cell r="D100" t="str">
            <v>Islandia</v>
          </cell>
          <cell r="I100" t="str">
            <v xml:space="preserve"> Los Hidalgos</v>
          </cell>
        </row>
        <row r="101">
          <cell r="D101" t="str">
            <v>Islas Aland</v>
          </cell>
          <cell r="I101" t="str">
            <v xml:space="preserve"> Luperón</v>
          </cell>
        </row>
        <row r="102">
          <cell r="D102" t="str">
            <v>Islas Caimán</v>
          </cell>
          <cell r="I102" t="str">
            <v xml:space="preserve"> Sosúa</v>
          </cell>
        </row>
        <row r="103">
          <cell r="D103" t="str">
            <v>Islas Cocos</v>
          </cell>
          <cell r="I103" t="str">
            <v xml:space="preserve"> Villa Isabela</v>
          </cell>
        </row>
        <row r="104">
          <cell r="D104" t="str">
            <v>Islas Cook</v>
          </cell>
          <cell r="I104" t="str">
            <v xml:space="preserve"> Villa Montellano</v>
          </cell>
        </row>
        <row r="105">
          <cell r="D105" t="str">
            <v>Islas Feroe</v>
          </cell>
          <cell r="I105" t="str">
            <v xml:space="preserve"> Samaná</v>
          </cell>
        </row>
        <row r="106">
          <cell r="D106" t="str">
            <v>Islas Georgias del Sur y Sandwich del Sur</v>
          </cell>
          <cell r="I106" t="str">
            <v xml:space="preserve"> Las Terrenas</v>
          </cell>
        </row>
        <row r="107">
          <cell r="D107" t="str">
            <v>Islas Heard y McDonald</v>
          </cell>
          <cell r="I107" t="str">
            <v xml:space="preserve"> Sánchez</v>
          </cell>
        </row>
        <row r="108">
          <cell r="D108" t="str">
            <v>Islas Malvinas</v>
          </cell>
          <cell r="I108" t="str">
            <v xml:space="preserve"> San Cristóbal</v>
          </cell>
        </row>
        <row r="109">
          <cell r="D109" t="str">
            <v>Islas Marianas del Norte</v>
          </cell>
          <cell r="I109" t="str">
            <v xml:space="preserve"> Bajos de Haina</v>
          </cell>
        </row>
        <row r="110">
          <cell r="D110" t="str">
            <v>Islas Marshall</v>
          </cell>
          <cell r="I110" t="str">
            <v xml:space="preserve"> Cambita Garabito</v>
          </cell>
        </row>
        <row r="111">
          <cell r="D111" t="str">
            <v>Islas Pitcairn</v>
          </cell>
          <cell r="I111" t="str">
            <v xml:space="preserve"> Los Cacaos</v>
          </cell>
        </row>
        <row r="112">
          <cell r="D112" t="str">
            <v>Islas Salomón</v>
          </cell>
          <cell r="I112" t="str">
            <v xml:space="preserve"> Sabana Grande de Palenque</v>
          </cell>
        </row>
        <row r="113">
          <cell r="D113" t="str">
            <v>Islas Turcas y Caicos</v>
          </cell>
          <cell r="I113" t="str">
            <v xml:space="preserve"> San Gregorio de Nigua</v>
          </cell>
        </row>
        <row r="114">
          <cell r="D114" t="str">
            <v>Islas ultramarinas de Estados Unidos</v>
          </cell>
          <cell r="I114" t="str">
            <v xml:space="preserve"> Villa Altagracia</v>
          </cell>
        </row>
        <row r="115">
          <cell r="D115" t="str">
            <v>Islas Vírgenes Británicas</v>
          </cell>
          <cell r="I115" t="str">
            <v xml:space="preserve"> Yaguate</v>
          </cell>
        </row>
        <row r="116">
          <cell r="D116" t="str">
            <v>Islas Vírgenes de los Estados Unidos</v>
          </cell>
          <cell r="I116" t="str">
            <v xml:space="preserve"> San José de Ocoa</v>
          </cell>
        </row>
        <row r="117">
          <cell r="D117" t="str">
            <v>Israel</v>
          </cell>
          <cell r="I117" t="str">
            <v xml:space="preserve"> Rancho Arriba</v>
          </cell>
        </row>
        <row r="118">
          <cell r="D118" t="str">
            <v>Italia</v>
          </cell>
          <cell r="I118" t="str">
            <v xml:space="preserve"> Sabana Larga</v>
          </cell>
        </row>
        <row r="119">
          <cell r="D119" t="str">
            <v>Jamaica</v>
          </cell>
          <cell r="I119" t="str">
            <v xml:space="preserve"> San Juan de la Maguana</v>
          </cell>
        </row>
        <row r="120">
          <cell r="D120" t="str">
            <v>Japón</v>
          </cell>
          <cell r="I120" t="str">
            <v xml:space="preserve"> Bohechío</v>
          </cell>
        </row>
        <row r="121">
          <cell r="D121" t="str">
            <v>Jersey</v>
          </cell>
          <cell r="I121" t="str">
            <v xml:space="preserve"> El Cercado</v>
          </cell>
        </row>
        <row r="122">
          <cell r="D122" t="str">
            <v>Jordania</v>
          </cell>
          <cell r="I122" t="str">
            <v xml:space="preserve"> Juan de Herrera</v>
          </cell>
        </row>
        <row r="123">
          <cell r="D123" t="str">
            <v>Kazajistán</v>
          </cell>
          <cell r="I123" t="str">
            <v xml:space="preserve"> Las Matas de Farfán</v>
          </cell>
        </row>
        <row r="124">
          <cell r="D124" t="str">
            <v>Kenia</v>
          </cell>
          <cell r="I124" t="str">
            <v xml:space="preserve"> Vallejuelo</v>
          </cell>
        </row>
        <row r="125">
          <cell r="D125" t="str">
            <v>Kirguistán</v>
          </cell>
          <cell r="I125" t="str">
            <v xml:space="preserve"> San Pedro de Macorís</v>
          </cell>
        </row>
        <row r="126">
          <cell r="D126" t="str">
            <v>Kiribati</v>
          </cell>
          <cell r="I126" t="str">
            <v xml:space="preserve"> Consuelo</v>
          </cell>
        </row>
        <row r="127">
          <cell r="D127" t="str">
            <v>Kuwait</v>
          </cell>
          <cell r="I127" t="str">
            <v xml:space="preserve"> Guayacanes</v>
          </cell>
        </row>
        <row r="128">
          <cell r="D128" t="str">
            <v>Laos</v>
          </cell>
          <cell r="I128" t="str">
            <v xml:space="preserve"> Quisqueya</v>
          </cell>
        </row>
        <row r="129">
          <cell r="D129" t="str">
            <v>Lesotho</v>
          </cell>
          <cell r="I129" t="str">
            <v xml:space="preserve"> Ramón Santana</v>
          </cell>
        </row>
        <row r="130">
          <cell r="D130" t="str">
            <v>Letonia</v>
          </cell>
          <cell r="I130" t="str">
            <v xml:space="preserve"> San José de Los Llanos</v>
          </cell>
        </row>
        <row r="131">
          <cell r="D131" t="str">
            <v>Líbano</v>
          </cell>
          <cell r="I131" t="str">
            <v xml:space="preserve"> Cotuí</v>
          </cell>
        </row>
        <row r="132">
          <cell r="D132" t="str">
            <v>Liberia</v>
          </cell>
          <cell r="I132" t="str">
            <v xml:space="preserve"> Cevicos</v>
          </cell>
        </row>
        <row r="133">
          <cell r="D133" t="str">
            <v>Libia</v>
          </cell>
          <cell r="I133" t="str">
            <v xml:space="preserve"> Fantino</v>
          </cell>
        </row>
        <row r="134">
          <cell r="D134" t="str">
            <v>Liechtenstein</v>
          </cell>
          <cell r="I134" t="str">
            <v xml:space="preserve"> La Mata</v>
          </cell>
        </row>
        <row r="135">
          <cell r="D135" t="str">
            <v>Luxemburgo</v>
          </cell>
          <cell r="I135" t="str">
            <v xml:space="preserve"> Santiago</v>
          </cell>
        </row>
        <row r="136">
          <cell r="D136" t="str">
            <v>Macao</v>
          </cell>
          <cell r="I136" t="str">
            <v xml:space="preserve"> Bisonó</v>
          </cell>
        </row>
        <row r="137">
          <cell r="D137" t="str">
            <v>Macedonia</v>
          </cell>
          <cell r="I137" t="str">
            <v xml:space="preserve"> Jánico</v>
          </cell>
        </row>
        <row r="138">
          <cell r="D138" t="str">
            <v>Madagascar</v>
          </cell>
          <cell r="I138" t="str">
            <v xml:space="preserve"> Licey al Medio</v>
          </cell>
        </row>
        <row r="139">
          <cell r="D139" t="str">
            <v>Malasia</v>
          </cell>
          <cell r="I139" t="str">
            <v xml:space="preserve"> Puñal</v>
          </cell>
        </row>
        <row r="140">
          <cell r="D140" t="str">
            <v>Malawi</v>
          </cell>
          <cell r="I140" t="str">
            <v xml:space="preserve"> Sabana Iglesia</v>
          </cell>
        </row>
        <row r="141">
          <cell r="D141" t="str">
            <v>Maldivas</v>
          </cell>
          <cell r="I141" t="str">
            <v xml:space="preserve"> San José de las Matas</v>
          </cell>
        </row>
        <row r="142">
          <cell r="D142" t="str">
            <v>Mali</v>
          </cell>
          <cell r="I142" t="str">
            <v xml:space="preserve"> Tamboril</v>
          </cell>
        </row>
        <row r="143">
          <cell r="D143" t="str">
            <v>Malta</v>
          </cell>
          <cell r="I143" t="str">
            <v xml:space="preserve"> Villa González</v>
          </cell>
        </row>
        <row r="144">
          <cell r="D144" t="str">
            <v>Marruecos</v>
          </cell>
          <cell r="I144" t="str">
            <v xml:space="preserve"> San Ignacio de Sabaneta</v>
          </cell>
        </row>
        <row r="145">
          <cell r="D145" t="str">
            <v>Martinica</v>
          </cell>
          <cell r="I145" t="str">
            <v xml:space="preserve"> Los Almácigos</v>
          </cell>
        </row>
        <row r="146">
          <cell r="D146" t="str">
            <v>Mauricio</v>
          </cell>
          <cell r="I146" t="str">
            <v xml:space="preserve"> Monción</v>
          </cell>
        </row>
        <row r="147">
          <cell r="D147" t="str">
            <v>Mayotte</v>
          </cell>
          <cell r="I147" t="str">
            <v xml:space="preserve"> Santo Domingo Este</v>
          </cell>
        </row>
        <row r="148">
          <cell r="D148" t="str">
            <v>México</v>
          </cell>
          <cell r="I148" t="str">
            <v xml:space="preserve"> Boca Chica</v>
          </cell>
        </row>
        <row r="149">
          <cell r="D149" t="str">
            <v>Micronesia</v>
          </cell>
          <cell r="I149" t="str">
            <v xml:space="preserve"> Los Alcarrizos</v>
          </cell>
        </row>
        <row r="150">
          <cell r="D150" t="str">
            <v>Moldavia</v>
          </cell>
          <cell r="I150" t="str">
            <v xml:space="preserve"> Pedro Brand</v>
          </cell>
        </row>
        <row r="151">
          <cell r="D151" t="str">
            <v>Mónaco</v>
          </cell>
          <cell r="I151" t="str">
            <v xml:space="preserve"> San Antonio de Guerra</v>
          </cell>
        </row>
        <row r="152">
          <cell r="D152" t="str">
            <v>Mongolia</v>
          </cell>
          <cell r="I152" t="str">
            <v xml:space="preserve"> Santo Domingo Norte</v>
          </cell>
        </row>
        <row r="153">
          <cell r="D153" t="str">
            <v>Montserrat</v>
          </cell>
          <cell r="I153" t="str">
            <v xml:space="preserve"> Santo Domingo Oeste</v>
          </cell>
        </row>
        <row r="154">
          <cell r="D154" t="str">
            <v>Mozambique</v>
          </cell>
          <cell r="I154" t="str">
            <v xml:space="preserve"> Mao</v>
          </cell>
        </row>
        <row r="155">
          <cell r="D155" t="str">
            <v>Myanmar</v>
          </cell>
          <cell r="I155" t="str">
            <v xml:space="preserve"> Esperanza</v>
          </cell>
        </row>
        <row r="156">
          <cell r="D156" t="str">
            <v>Namibia</v>
          </cell>
          <cell r="I156" t="str">
            <v xml:space="preserve"> Laguna Salada</v>
          </cell>
        </row>
        <row r="157">
          <cell r="D157" t="str">
            <v>Nauru</v>
          </cell>
        </row>
        <row r="158">
          <cell r="D158" t="str">
            <v>Nepal</v>
          </cell>
        </row>
        <row r="159">
          <cell r="D159" t="str">
            <v>Nicaragua</v>
          </cell>
        </row>
        <row r="160">
          <cell r="D160" t="str">
            <v>Níger</v>
          </cell>
        </row>
        <row r="161">
          <cell r="D161" t="str">
            <v>Nigeria</v>
          </cell>
        </row>
        <row r="162">
          <cell r="D162" t="str">
            <v>Niue</v>
          </cell>
        </row>
        <row r="163">
          <cell r="D163" t="str">
            <v>Noruega</v>
          </cell>
        </row>
        <row r="164">
          <cell r="D164" t="str">
            <v>Nueva Caledonia</v>
          </cell>
        </row>
        <row r="165">
          <cell r="D165" t="str">
            <v>Nueva Zelanda</v>
          </cell>
        </row>
        <row r="166">
          <cell r="D166" t="str">
            <v>Omán</v>
          </cell>
        </row>
        <row r="167">
          <cell r="D167" t="str">
            <v>Países Bajos</v>
          </cell>
        </row>
        <row r="168">
          <cell r="D168" t="str">
            <v>Pakistán</v>
          </cell>
        </row>
        <row r="169">
          <cell r="D169" t="str">
            <v>Palau</v>
          </cell>
        </row>
        <row r="170">
          <cell r="D170" t="str">
            <v>Palestina</v>
          </cell>
        </row>
        <row r="171">
          <cell r="D171" t="str">
            <v>Panamá</v>
          </cell>
        </row>
        <row r="172">
          <cell r="D172" t="str">
            <v>Papúa Nueva Guinea</v>
          </cell>
        </row>
        <row r="173">
          <cell r="D173" t="str">
            <v>Paraguay</v>
          </cell>
        </row>
        <row r="174">
          <cell r="D174" t="str">
            <v>Perú</v>
          </cell>
        </row>
        <row r="175">
          <cell r="D175" t="str">
            <v>Polinesia Francesa</v>
          </cell>
        </row>
        <row r="176">
          <cell r="D176" t="str">
            <v>Polonia</v>
          </cell>
        </row>
        <row r="177">
          <cell r="D177" t="str">
            <v>Portugal</v>
          </cell>
        </row>
        <row r="178">
          <cell r="D178" t="str">
            <v>Puerto Rico</v>
          </cell>
        </row>
        <row r="179">
          <cell r="D179" t="str">
            <v>Qatar</v>
          </cell>
        </row>
        <row r="180">
          <cell r="D180" t="str">
            <v>Reino Unido</v>
          </cell>
        </row>
        <row r="181">
          <cell r="D181" t="str">
            <v>República Centroafricana</v>
          </cell>
        </row>
        <row r="182">
          <cell r="D182" t="str">
            <v>República Checa</v>
          </cell>
        </row>
        <row r="183">
          <cell r="D183" t="str">
            <v>Reunión</v>
          </cell>
        </row>
        <row r="184">
          <cell r="D184" t="str">
            <v>Ruanda</v>
          </cell>
        </row>
        <row r="185">
          <cell r="D185" t="str">
            <v>Rumanía</v>
          </cell>
        </row>
        <row r="186">
          <cell r="D186" t="str">
            <v>Rusia</v>
          </cell>
        </row>
        <row r="187">
          <cell r="D187" t="str">
            <v>Samoa</v>
          </cell>
        </row>
        <row r="188">
          <cell r="D188" t="str">
            <v>Samoa Americana</v>
          </cell>
        </row>
        <row r="189">
          <cell r="D189" t="str">
            <v>San Cristóbal y Nieves</v>
          </cell>
        </row>
        <row r="190">
          <cell r="D190" t="str">
            <v>San Marino</v>
          </cell>
        </row>
        <row r="191">
          <cell r="D191" t="str">
            <v>San Pedro y Miquelón</v>
          </cell>
        </row>
        <row r="192">
          <cell r="D192" t="str">
            <v>San Vicente y las Granadinas</v>
          </cell>
        </row>
        <row r="193">
          <cell r="D193" t="str">
            <v>Santa Helena</v>
          </cell>
        </row>
        <row r="194">
          <cell r="D194" t="str">
            <v>Santa Lucía</v>
          </cell>
        </row>
        <row r="195">
          <cell r="D195" t="str">
            <v>Santo Tomé y Príncipe</v>
          </cell>
        </row>
        <row r="196">
          <cell r="D196" t="str">
            <v>Senegal</v>
          </cell>
        </row>
        <row r="197">
          <cell r="D197" t="str">
            <v>Seychelles</v>
          </cell>
        </row>
        <row r="198">
          <cell r="D198" t="str">
            <v>Sierra Leona</v>
          </cell>
        </row>
        <row r="199">
          <cell r="D199" t="str">
            <v>Singapur</v>
          </cell>
        </row>
        <row r="200">
          <cell r="D200" t="str">
            <v>Siria</v>
          </cell>
        </row>
        <row r="201">
          <cell r="D201" t="str">
            <v>Somalia</v>
          </cell>
        </row>
        <row r="202">
          <cell r="D202" t="str">
            <v>Sri Lanka</v>
          </cell>
        </row>
        <row r="203">
          <cell r="D203" t="str">
            <v>Suazilandia</v>
          </cell>
        </row>
        <row r="204">
          <cell r="D204" t="str">
            <v>Sudáfrica</v>
          </cell>
        </row>
        <row r="205">
          <cell r="D205" t="str">
            <v>Sudán</v>
          </cell>
        </row>
        <row r="206">
          <cell r="D206" t="str">
            <v>Suecia</v>
          </cell>
        </row>
        <row r="207">
          <cell r="D207" t="str">
            <v>Suiza</v>
          </cell>
        </row>
        <row r="208">
          <cell r="D208" t="str">
            <v>Surinam</v>
          </cell>
        </row>
        <row r="209">
          <cell r="D209" t="str">
            <v>Svalbard</v>
          </cell>
        </row>
        <row r="210">
          <cell r="D210" t="str">
            <v>Tailandia</v>
          </cell>
        </row>
        <row r="211">
          <cell r="D211" t="str">
            <v>Taiwán</v>
          </cell>
        </row>
        <row r="212">
          <cell r="D212" t="str">
            <v>Tanzania</v>
          </cell>
        </row>
        <row r="213">
          <cell r="D213" t="str">
            <v>Tayikistán</v>
          </cell>
        </row>
        <row r="214">
          <cell r="D214" t="str">
            <v>Territorio Británico del Océano Índico</v>
          </cell>
        </row>
        <row r="215">
          <cell r="D215" t="str">
            <v>Territorios Australes Franceses</v>
          </cell>
        </row>
        <row r="216">
          <cell r="D216" t="str">
            <v>Timor Oriental</v>
          </cell>
        </row>
        <row r="217">
          <cell r="D217" t="str">
            <v>Togo</v>
          </cell>
        </row>
        <row r="218">
          <cell r="D218" t="str">
            <v>Tokelau</v>
          </cell>
        </row>
        <row r="219">
          <cell r="D219" t="str">
            <v>Tonga</v>
          </cell>
        </row>
        <row r="220">
          <cell r="D220" t="str">
            <v>Trinidad y Tobago</v>
          </cell>
        </row>
        <row r="221">
          <cell r="D221" t="str">
            <v>Túnez</v>
          </cell>
        </row>
        <row r="222">
          <cell r="D222" t="str">
            <v>Turkmenistán</v>
          </cell>
        </row>
        <row r="223">
          <cell r="D223" t="str">
            <v>Turquía</v>
          </cell>
        </row>
        <row r="224">
          <cell r="D224" t="str">
            <v>Tuvalu</v>
          </cell>
        </row>
        <row r="225">
          <cell r="D225" t="str">
            <v>Ucrania</v>
          </cell>
        </row>
        <row r="226">
          <cell r="D226" t="str">
            <v>Uganda</v>
          </cell>
        </row>
        <row r="227">
          <cell r="D227" t="str">
            <v>Uruguay</v>
          </cell>
        </row>
        <row r="228">
          <cell r="D228" t="str">
            <v>Uzbekistán</v>
          </cell>
        </row>
        <row r="229">
          <cell r="D229" t="str">
            <v>Vanuatu</v>
          </cell>
        </row>
        <row r="230">
          <cell r="D230" t="str">
            <v>Venezuela</v>
          </cell>
        </row>
        <row r="231">
          <cell r="D231" t="str">
            <v>Vietnam</v>
          </cell>
        </row>
        <row r="232">
          <cell r="D232" t="str">
            <v>Wallis y Futuna</v>
          </cell>
        </row>
        <row r="233">
          <cell r="D233" t="str">
            <v>Yemen</v>
          </cell>
        </row>
        <row r="234">
          <cell r="D234" t="str">
            <v>Yibuti</v>
          </cell>
        </row>
        <row r="235">
          <cell r="D235" t="str">
            <v>Zaire</v>
          </cell>
        </row>
        <row r="236">
          <cell r="D236" t="str">
            <v>Zambia</v>
          </cell>
        </row>
        <row r="237">
          <cell r="D237" t="str">
            <v>Zimbabwe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ADOR"/>
      <sheetName val="PARA RANGO"/>
      <sheetName val="DATOS"/>
      <sheetName val="MATRICULAS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RERAS"/>
      <sheetName val="DESCRIPCION"/>
      <sheetName val="DATOS"/>
      <sheetName val="VERSION"/>
    </sheetNames>
    <sheetDataSet>
      <sheetData sheetId="0"/>
      <sheetData sheetId="1"/>
      <sheetData sheetId="2">
        <row r="2">
          <cell r="A2" t="str">
            <v>NEGOCIOS</v>
          </cell>
        </row>
        <row r="3">
          <cell r="A3" t="str">
            <v xml:space="preserve">NEG-Administración </v>
          </cell>
        </row>
        <row r="4">
          <cell r="A4" t="str">
            <v>NEG-Administración de Empresas</v>
          </cell>
        </row>
        <row r="5">
          <cell r="A5" t="str">
            <v>NEG-Administración General</v>
          </cell>
        </row>
        <row r="6">
          <cell r="A6" t="str">
            <v>NEG-Administración Pública</v>
          </cell>
        </row>
        <row r="7">
          <cell r="A7" t="str">
            <v>NEG-Comercio Internacional</v>
          </cell>
        </row>
        <row r="8">
          <cell r="A8" t="str">
            <v>NEG-Contabilidad</v>
          </cell>
        </row>
        <row r="9">
          <cell r="A9" t="str">
            <v>NEG-Finanzas</v>
          </cell>
        </row>
        <row r="10">
          <cell r="A10" t="str">
            <v>NEG-Banca y Finanzas</v>
          </cell>
        </row>
        <row r="11">
          <cell r="A11" t="str">
            <v>NEG-Hotelería turismo</v>
          </cell>
        </row>
        <row r="12">
          <cell r="A12" t="str">
            <v>NEG-Mercadeo</v>
          </cell>
        </row>
        <row r="13">
          <cell r="A13" t="str">
            <v>NEG-Políticas Públicas</v>
          </cell>
        </row>
        <row r="14">
          <cell r="A14" t="str">
            <v>NEG-Recursos Humanos</v>
          </cell>
        </row>
        <row r="15">
          <cell r="A15" t="str">
            <v>NEG-Seguridad Social</v>
          </cell>
        </row>
        <row r="16">
          <cell r="A16" t="str">
            <v>NEG-Gerencia de Calidad y Productividad</v>
          </cell>
        </row>
        <row r="17">
          <cell r="A17" t="str">
            <v>NEG-Auditoria</v>
          </cell>
        </row>
        <row r="18">
          <cell r="A18" t="str">
            <v>NEG-Gubernamental</v>
          </cell>
        </row>
        <row r="19">
          <cell r="A19" t="str">
            <v>NEG-Gerencia</v>
          </cell>
        </row>
        <row r="20">
          <cell r="A20" t="str">
            <v>NEG-Otras</v>
          </cell>
        </row>
        <row r="21">
          <cell r="A21" t="str">
            <v>CIENCIAS ECONÓMICAS Y SOCIALES.</v>
          </cell>
        </row>
        <row r="22">
          <cell r="A22" t="str">
            <v>CS EC Y SOC-Economía</v>
          </cell>
        </row>
        <row r="23">
          <cell r="A23" t="str">
            <v>CS EC Y SOC-Sociología</v>
          </cell>
        </row>
        <row r="24">
          <cell r="A24" t="str">
            <v>CS EC Y SOC-Metodología de la Investigación</v>
          </cell>
        </row>
        <row r="25">
          <cell r="A25" t="str">
            <v>CS EC Y SOC-Trabajo Social</v>
          </cell>
        </row>
        <row r="26">
          <cell r="A26" t="str">
            <v>CS EC Y SOC-Otras</v>
          </cell>
        </row>
        <row r="27">
          <cell r="A27" t="str">
            <v>ARTES</v>
          </cell>
        </row>
        <row r="28">
          <cell r="A28" t="str">
            <v xml:space="preserve">ARTES-Cine </v>
          </cell>
        </row>
        <row r="29">
          <cell r="A29" t="str">
            <v>ARTES- Diseño de Interiores</v>
          </cell>
        </row>
        <row r="30">
          <cell r="A30" t="str">
            <v xml:space="preserve">ARTES-Artes Industriales </v>
          </cell>
        </row>
        <row r="31">
          <cell r="A31" t="str">
            <v>ARTES-Artes Gráficas</v>
          </cell>
        </row>
        <row r="32">
          <cell r="A32" t="str">
            <v>ARTES-Artes Plásticas</v>
          </cell>
        </row>
        <row r="33">
          <cell r="A33" t="str">
            <v>ARTES-Danza</v>
          </cell>
        </row>
        <row r="34">
          <cell r="A34" t="str">
            <v>ARTES-Diseño de Modas</v>
          </cell>
        </row>
        <row r="35">
          <cell r="A35" t="str">
            <v>ARTES-Diseño Gráfico</v>
          </cell>
        </row>
        <row r="36">
          <cell r="A36" t="str">
            <v>ARTES-Fotografía y Medios Audiovisuales</v>
          </cell>
        </row>
        <row r="37">
          <cell r="A37" t="str">
            <v>ARTES-Música</v>
          </cell>
        </row>
        <row r="38">
          <cell r="A38" t="str">
            <v>ARTES-Publicidad</v>
          </cell>
        </row>
        <row r="39">
          <cell r="A39" t="str">
            <v>ARTES-Teatro</v>
          </cell>
        </row>
        <row r="40">
          <cell r="A40" t="str">
            <v>ARTES-Diseño y Decoración</v>
          </cell>
        </row>
        <row r="41">
          <cell r="A41" t="str">
            <v>ARTES-Diseño Industrial</v>
          </cell>
        </row>
        <row r="42">
          <cell r="A42" t="str">
            <v>ARTES-Historia y Crítica de Arte</v>
          </cell>
        </row>
        <row r="43">
          <cell r="A43" t="str">
            <v>ARTES-Otras</v>
          </cell>
        </row>
        <row r="44">
          <cell r="A44" t="str">
            <v>CIENCIAS AGROPECUARIAS Y VETERINARIA</v>
          </cell>
        </row>
        <row r="45">
          <cell r="A45" t="str">
            <v>CS AGRO Y VET-Administración de fincas</v>
          </cell>
        </row>
        <row r="46">
          <cell r="A46" t="str">
            <v>CS AGRO Y VET-Agronomía</v>
          </cell>
        </row>
        <row r="47">
          <cell r="A47" t="str">
            <v>CS AGRO Y VET-Ingeniería Agroforestal</v>
          </cell>
        </row>
        <row r="48">
          <cell r="A48" t="str">
            <v>CS AGRO Y VET-Veterinaria</v>
          </cell>
        </row>
        <row r="49">
          <cell r="A49" t="str">
            <v>CS AGRO Y VET-Veterinaria y Zootecnia</v>
          </cell>
        </row>
        <row r="50">
          <cell r="A50" t="str">
            <v>CS AGRO Y VET-Ingeniería Forestal</v>
          </cell>
        </row>
        <row r="51">
          <cell r="A51" t="str">
            <v>CS AGRO Y VET-Otras</v>
          </cell>
        </row>
        <row r="52">
          <cell r="A52" t="str">
            <v>INTERNACIONAL</v>
          </cell>
        </row>
        <row r="53">
          <cell r="A53" t="str">
            <v>INT-Diplomacia</v>
          </cell>
        </row>
        <row r="54">
          <cell r="A54" t="str">
            <v>INT-Ciencias Sociales</v>
          </cell>
        </row>
        <row r="55">
          <cell r="A55" t="str">
            <v xml:space="preserve">CIENCIAS </v>
          </cell>
        </row>
        <row r="56">
          <cell r="A56" t="str">
            <v>CIENCIAS-Biología</v>
          </cell>
        </row>
        <row r="57">
          <cell r="A57" t="str">
            <v>CIENCIAS-Ciencias Generales</v>
          </cell>
        </row>
        <row r="58">
          <cell r="A58" t="str">
            <v>CIENCIAS-Física</v>
          </cell>
        </row>
        <row r="59">
          <cell r="A59" t="str">
            <v>CIENCIAS-Geografía</v>
          </cell>
        </row>
        <row r="60">
          <cell r="A60" t="str">
            <v>CIENCIAS-Geología</v>
          </cell>
        </row>
        <row r="61">
          <cell r="A61" t="str">
            <v>CIENCIAS-Matemáticas</v>
          </cell>
        </row>
        <row r="62">
          <cell r="A62" t="str">
            <v>CIENCIAS-Química</v>
          </cell>
        </row>
        <row r="63">
          <cell r="A63" t="str">
            <v>CIENCIAS-Química Analítica</v>
          </cell>
        </row>
        <row r="64">
          <cell r="A64" t="str">
            <v>CIENCIAS-Estadística</v>
          </cell>
        </row>
        <row r="65">
          <cell r="A65" t="str">
            <v>CIENCIAS-Biotecnología</v>
          </cell>
        </row>
        <row r="66">
          <cell r="A66" t="str">
            <v>CIENCIAS-Tecnología de Alimentos</v>
          </cell>
        </row>
        <row r="67">
          <cell r="A67" t="str">
            <v>CIENCIAS-Medio Ambiente</v>
          </cell>
        </row>
        <row r="68">
          <cell r="A68" t="str">
            <v>CIENCIAS-Energía Renovable</v>
          </cell>
        </row>
        <row r="69">
          <cell r="A69" t="str">
            <v>CIENCIAS-Geotecnia</v>
          </cell>
        </row>
        <row r="70">
          <cell r="A70" t="str">
            <v>CIENCIAS-Otras</v>
          </cell>
        </row>
        <row r="71">
          <cell r="A71" t="str">
            <v>SALUD</v>
          </cell>
        </row>
        <row r="72">
          <cell r="A72" t="str">
            <v>SALUD-Bio-análisis</v>
          </cell>
        </row>
        <row r="73">
          <cell r="A73" t="str">
            <v>SALUD-Enfermería</v>
          </cell>
        </row>
        <row r="74">
          <cell r="A74" t="str">
            <v>SALUD-Farmacia</v>
          </cell>
        </row>
        <row r="75">
          <cell r="A75" t="str">
            <v>SALUD-Pre-Medica</v>
          </cell>
        </row>
        <row r="76">
          <cell r="A76" t="str">
            <v>SALUD-Medicina</v>
          </cell>
        </row>
        <row r="77">
          <cell r="A77" t="str">
            <v>SALUD-Microbiología</v>
          </cell>
        </row>
        <row r="78">
          <cell r="A78" t="str">
            <v>SALUD-Odontología</v>
          </cell>
        </row>
        <row r="79">
          <cell r="A79" t="str">
            <v>SALUD-Imágenes Médicas</v>
          </cell>
        </row>
        <row r="80">
          <cell r="A80" t="str">
            <v>SALUD-Bioética</v>
          </cell>
        </row>
        <row r="81">
          <cell r="A81" t="str">
            <v>SALUD-Optometría</v>
          </cell>
        </row>
        <row r="82">
          <cell r="A82" t="str">
            <v>SALUD-Nutrición y Dietética</v>
          </cell>
        </row>
        <row r="83">
          <cell r="A83" t="str">
            <v>SALUD-Gestión Pública y Hospitalaria</v>
          </cell>
        </row>
        <row r="84">
          <cell r="A84" t="str">
            <v>SALUD-Terapia Física</v>
          </cell>
        </row>
        <row r="85">
          <cell r="A85" t="str">
            <v>SALUD-Fármaco-Bioquímica</v>
          </cell>
        </row>
        <row r="86">
          <cell r="A86" t="str">
            <v>SALUD-Gerencia Moderna de la Salud</v>
          </cell>
        </row>
        <row r="87">
          <cell r="A87" t="str">
            <v>SALUD-Sexualidad Humana</v>
          </cell>
        </row>
        <row r="88">
          <cell r="A88" t="str">
            <v>SALUD-Género y Desarrollo</v>
          </cell>
        </row>
        <row r="89">
          <cell r="A89" t="str">
            <v>SALUD-Auditoría de Salud</v>
          </cell>
        </row>
        <row r="90">
          <cell r="A90" t="str">
            <v>SALUD-Otras Especialidades</v>
          </cell>
        </row>
        <row r="91">
          <cell r="A91" t="str">
            <v>CIENCIAS JURÍDICAS Y POLÍTICAS</v>
          </cell>
        </row>
        <row r="92">
          <cell r="A92" t="str">
            <v>CS JURID Y POL-Ciencias Políticas</v>
          </cell>
        </row>
        <row r="93">
          <cell r="A93" t="str">
            <v>CS JURID Y POL-Derecho</v>
          </cell>
        </row>
        <row r="94">
          <cell r="A94" t="str">
            <v>CS JURID Y POL-Derecho Civil</v>
          </cell>
        </row>
        <row r="95">
          <cell r="A95" t="str">
            <v>CS JURID Y POL-Derecho Internacional</v>
          </cell>
        </row>
        <row r="96">
          <cell r="A96" t="str">
            <v>CS JURID Y POL-Derecho Procesal Penal</v>
          </cell>
        </row>
        <row r="97">
          <cell r="A97" t="str">
            <v>CS JURID Y POL-Otras</v>
          </cell>
        </row>
        <row r="98">
          <cell r="A98" t="str">
            <v>EDUCACIÓN</v>
          </cell>
        </row>
        <row r="99">
          <cell r="A99" t="str">
            <v>EDUCACIÓN-Administración Educativa</v>
          </cell>
        </row>
        <row r="100">
          <cell r="A100" t="str">
            <v>EDUCACIÓN-Licenciatura en Educación Inicial</v>
          </cell>
        </row>
        <row r="101">
          <cell r="A101" t="str">
            <v>EDUCACIÓN-Licenciatura en Educación Básicas</v>
          </cell>
        </row>
        <row r="102">
          <cell r="A102" t="str">
            <v>EDUCACIÓN-Licenciatura en Ciencias Naturales</v>
          </cell>
        </row>
        <row r="103">
          <cell r="A103" t="str">
            <v>EDUCACIÓN-Licenciatura en Ciencias Sociales</v>
          </cell>
        </row>
        <row r="104">
          <cell r="A104" t="str">
            <v>EDUCACIÓN-Licenciatura en Biología y Química</v>
          </cell>
        </row>
        <row r="105">
          <cell r="A105" t="str">
            <v>EDUCACIÓN-Licenciatura en Física y Matemáticas</v>
          </cell>
        </row>
        <row r="106">
          <cell r="A106" t="str">
            <v>EDUCACIÓN-Licenciatura en Educación, Mención Física</v>
          </cell>
        </row>
        <row r="107">
          <cell r="A107" t="str">
            <v>EDUCACIÓN-Bibliotecología</v>
          </cell>
        </row>
        <row r="108">
          <cell r="A108" t="str">
            <v>EDUCACIÓN-Formación Integral Humana y Religiosa</v>
          </cell>
        </row>
        <row r="109">
          <cell r="A109" t="str">
            <v>EDUCACIÓN-Teología</v>
          </cell>
        </row>
        <row r="110">
          <cell r="A110" t="str">
            <v>EDUCACIÓN-Ciencias Religiosas</v>
          </cell>
        </row>
        <row r="111">
          <cell r="A111" t="str">
            <v>EDUCACIÓN-Servicios Culturales</v>
          </cell>
        </row>
        <row r="112">
          <cell r="A112" t="str">
            <v>EDUCACIÓN-Planificación Urbana y Gestión Municipal</v>
          </cell>
        </row>
        <row r="113">
          <cell r="A113" t="str">
            <v>EDUCACIÓN-Educación Especial</v>
          </cell>
        </row>
        <row r="114">
          <cell r="A114" t="str">
            <v>EDUCACIÓN-Administración Educativa</v>
          </cell>
        </row>
        <row r="115">
          <cell r="A115" t="str">
            <v>EDUCACIÓN-Licenciatura en Educación , Mención Francés</v>
          </cell>
        </row>
        <row r="116">
          <cell r="A116" t="str">
            <v>EDUCACIÓN-Licenciatura en Educación , Mención Inglés</v>
          </cell>
        </row>
        <row r="117">
          <cell r="A117" t="str">
            <v>EDUCACIÓN-Psicología Educativa y Orientación</v>
          </cell>
        </row>
        <row r="118">
          <cell r="A118" t="str">
            <v>EDUCACIÓN-Otras</v>
          </cell>
        </row>
        <row r="119">
          <cell r="A119" t="str">
            <v>HUMANIDADES</v>
          </cell>
        </row>
        <row r="120">
          <cell r="A120" t="str">
            <v>HUMANIDADES-Antropología</v>
          </cell>
        </row>
        <row r="121">
          <cell r="A121" t="str">
            <v>HUMANIDADES-Comunicación Social</v>
          </cell>
        </row>
        <row r="122">
          <cell r="A122" t="str">
            <v>HUMANIDADES-Filosofía</v>
          </cell>
        </row>
        <row r="123">
          <cell r="A123" t="str">
            <v>HUMANIDADES-Historia</v>
          </cell>
        </row>
        <row r="124">
          <cell r="A124" t="str">
            <v>HUMANIDADES-Lenguas Modernas</v>
          </cell>
        </row>
        <row r="125">
          <cell r="A125" t="str">
            <v>HUMANIDADES-Letras</v>
          </cell>
        </row>
        <row r="126">
          <cell r="A126" t="str">
            <v>HUMANIDADES-Lingüística</v>
          </cell>
        </row>
        <row r="127">
          <cell r="A127" t="str">
            <v>HUMANIDADES-Psicología</v>
          </cell>
        </row>
        <row r="128">
          <cell r="A128" t="str">
            <v>HUMANIDADES-Otras</v>
          </cell>
        </row>
        <row r="129">
          <cell r="A129" t="str">
            <v>INGENIERÍA Y ARQUITECTURA</v>
          </cell>
        </row>
        <row r="130">
          <cell r="A130" t="str">
            <v>ING Y ARQ-Arquitectura</v>
          </cell>
        </row>
        <row r="131">
          <cell r="A131" t="str">
            <v>ING Y ARQ-Mecatrónica</v>
          </cell>
        </row>
        <row r="132">
          <cell r="A132" t="str">
            <v>ING Y ARQ-Ingeniería Civil</v>
          </cell>
        </row>
        <row r="133">
          <cell r="A133" t="str">
            <v>ING Y ARQ-Ingeniería de Aviación</v>
          </cell>
        </row>
        <row r="134">
          <cell r="A134" t="str">
            <v>ING Y ARQ-Ingeniería de minas</v>
          </cell>
        </row>
        <row r="135">
          <cell r="A135" t="str">
            <v>ING Y ARQ-Ingeniería Eléctrica</v>
          </cell>
        </row>
        <row r="136">
          <cell r="A136" t="str">
            <v>ING Y ARQ-Ingeniería Electromecánica</v>
          </cell>
        </row>
        <row r="137">
          <cell r="A137" t="str">
            <v>ING Y ARQ-Ingeniería Electrónica</v>
          </cell>
        </row>
        <row r="138">
          <cell r="A138" t="str">
            <v>ING Y ARQ-Ingeniería en Agrimensura</v>
          </cell>
        </row>
        <row r="139">
          <cell r="A139" t="str">
            <v>ING Y ARQ-Ingeniería Hidráulica</v>
          </cell>
        </row>
        <row r="140">
          <cell r="A140" t="str">
            <v>ING Y ARQ-Ingeniería Industrial</v>
          </cell>
        </row>
        <row r="141">
          <cell r="A141" t="str">
            <v>ING Y ARQ-Ingeniería Mecánica</v>
          </cell>
        </row>
        <row r="142">
          <cell r="A142" t="str">
            <v>ING Y ARQ-Ingeniería Química</v>
          </cell>
        </row>
        <row r="143">
          <cell r="A143" t="str">
            <v>ING Y ARQ-Mecánica de Suelos</v>
          </cell>
        </row>
        <row r="144">
          <cell r="A144" t="str">
            <v>ING Y ARQ-Ingeniería Robótica</v>
          </cell>
        </row>
        <row r="145">
          <cell r="A145" t="str">
            <v>ING Y ARQ-Ingeniería Agronómica</v>
          </cell>
        </row>
        <row r="146">
          <cell r="A146" t="str">
            <v>ING Y ARQ-Ingeniería de Minas</v>
          </cell>
        </row>
        <row r="147">
          <cell r="A147" t="str">
            <v>ING Y ARQ-Ingeniería de Aviación</v>
          </cell>
        </row>
        <row r="148">
          <cell r="A148" t="str">
            <v>ING Y ARQ-Ingeniería Hidráulica</v>
          </cell>
        </row>
        <row r="149">
          <cell r="A149" t="str">
            <v>ING Y ARQ-Mecánica de Suelos</v>
          </cell>
        </row>
        <row r="150">
          <cell r="A150" t="str">
            <v>ING Y ARQ-Ingeniería Electrónica</v>
          </cell>
        </row>
        <row r="151">
          <cell r="A151" t="str">
            <v>ING Y ARQ-Otras</v>
          </cell>
        </row>
        <row r="152">
          <cell r="A152" t="str">
            <v>MILITAR</v>
          </cell>
        </row>
        <row r="153">
          <cell r="A153" t="str">
            <v>MILITAR-Defensa y Seguridad</v>
          </cell>
        </row>
        <row r="154">
          <cell r="A154" t="str">
            <v>MILITAR-Ciencias Militares</v>
          </cell>
        </row>
        <row r="155">
          <cell r="A155" t="str">
            <v>MILITAR-Ciencias Aeronáuticas</v>
          </cell>
        </row>
        <row r="156">
          <cell r="A156" t="str">
            <v>MILITAR-Ciencias Navales</v>
          </cell>
        </row>
        <row r="157">
          <cell r="A157" t="str">
            <v>MILITAR-Derecho Humano</v>
          </cell>
        </row>
        <row r="158">
          <cell r="A158" t="str">
            <v>MILITAR-Comando y Estado Mayor</v>
          </cell>
        </row>
        <row r="159">
          <cell r="A159" t="str">
            <v>MILITAR-Ciencias Policiales</v>
          </cell>
        </row>
        <row r="160">
          <cell r="A160" t="str">
            <v>MILITAR-Otra</v>
          </cell>
        </row>
        <row r="161">
          <cell r="A161" t="str">
            <v>TECNOLOGÍAS DE LA INFORMACIÓN Y LA COMUNICACIÓN</v>
          </cell>
        </row>
        <row r="162">
          <cell r="A162" t="str">
            <v>TICs-Ingeniería de Computación</v>
          </cell>
        </row>
        <row r="163">
          <cell r="A163" t="str">
            <v>TICs-Ingeniería de Sistemas</v>
          </cell>
        </row>
        <row r="164">
          <cell r="A164" t="str">
            <v>TICs-Ingeniería del Software</v>
          </cell>
        </row>
        <row r="165">
          <cell r="A165" t="str">
            <v>TICs-Licenciatura en Informática</v>
          </cell>
        </row>
        <row r="166">
          <cell r="A166" t="str">
            <v>TICs-Seguridad Informática</v>
          </cell>
        </row>
        <row r="167">
          <cell r="A167" t="str">
            <v>TICs-Base de Datos</v>
          </cell>
        </row>
        <row r="168">
          <cell r="A168" t="str">
            <v>TICs-Tecnologías de la Información</v>
          </cell>
        </row>
        <row r="169">
          <cell r="A169" t="str">
            <v>TICs-Ingeniería en Telemática</v>
          </cell>
        </row>
        <row r="170">
          <cell r="A170" t="str">
            <v>TICs-Ingeniería en Telecomunicaciones</v>
          </cell>
        </row>
        <row r="171">
          <cell r="A171" t="str">
            <v>TICs-Diagramación y Diseño Informático</v>
          </cell>
        </row>
        <row r="172">
          <cell r="A172" t="str">
            <v>TICs-Logística</v>
          </cell>
        </row>
        <row r="173">
          <cell r="A173" t="str">
            <v>TICs-Redes y Conectividad</v>
          </cell>
        </row>
        <row r="174">
          <cell r="A174" t="str">
            <v>TICs-Otras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"/>
      <sheetName val="DESCRIPCION"/>
      <sheetName val="DATOS"/>
      <sheetName val="VERSION"/>
    </sheetNames>
    <sheetDataSet>
      <sheetData sheetId="0"/>
      <sheetData sheetId="1"/>
      <sheetData sheetId="2">
        <row r="34">
          <cell r="B34" t="str">
            <v>Especialidad</v>
          </cell>
        </row>
        <row r="35">
          <cell r="B35" t="str">
            <v>Maestría</v>
          </cell>
        </row>
        <row r="36">
          <cell r="B36" t="str">
            <v>Doctorado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CULAS"/>
      <sheetName val="DESCRIPCION"/>
      <sheetName val="DATOS"/>
      <sheetName val="VERSION"/>
      <sheetName val="Hoja1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5">
          <cell r="C15" t="str">
            <v>edad</v>
          </cell>
          <cell r="D15" t="str">
            <v>intervalos</v>
          </cell>
        </row>
        <row r="16">
          <cell r="C16">
            <v>15</v>
          </cell>
          <cell r="D16" t="str">
            <v>15 y Menos</v>
          </cell>
        </row>
        <row r="17">
          <cell r="C17">
            <v>16</v>
          </cell>
          <cell r="D17" t="str">
            <v>16-20</v>
          </cell>
        </row>
        <row r="18">
          <cell r="C18">
            <v>17</v>
          </cell>
          <cell r="D18" t="str">
            <v>16-20</v>
          </cell>
        </row>
        <row r="19">
          <cell r="C19">
            <v>18</v>
          </cell>
          <cell r="D19" t="str">
            <v>16-20</v>
          </cell>
        </row>
        <row r="20">
          <cell r="C20">
            <v>19</v>
          </cell>
          <cell r="D20" t="str">
            <v>16-20</v>
          </cell>
        </row>
        <row r="21">
          <cell r="C21">
            <v>20</v>
          </cell>
          <cell r="D21" t="str">
            <v>16-20</v>
          </cell>
        </row>
        <row r="22">
          <cell r="C22">
            <v>21</v>
          </cell>
          <cell r="D22" t="str">
            <v>21-25</v>
          </cell>
        </row>
        <row r="23">
          <cell r="C23">
            <v>22</v>
          </cell>
          <cell r="D23" t="str">
            <v>21-25</v>
          </cell>
        </row>
        <row r="24">
          <cell r="C24">
            <v>23</v>
          </cell>
          <cell r="D24" t="str">
            <v>21-25</v>
          </cell>
        </row>
        <row r="25">
          <cell r="C25">
            <v>24</v>
          </cell>
          <cell r="D25" t="str">
            <v>21-25</v>
          </cell>
        </row>
        <row r="26">
          <cell r="C26">
            <v>25</v>
          </cell>
          <cell r="D26" t="str">
            <v>21-25</v>
          </cell>
        </row>
        <row r="27">
          <cell r="C27">
            <v>26</v>
          </cell>
          <cell r="D27" t="str">
            <v>26-30</v>
          </cell>
        </row>
        <row r="28">
          <cell r="C28">
            <v>27</v>
          </cell>
          <cell r="D28" t="str">
            <v>26-30</v>
          </cell>
        </row>
        <row r="29">
          <cell r="C29">
            <v>28</v>
          </cell>
          <cell r="D29" t="str">
            <v>26-30</v>
          </cell>
        </row>
        <row r="30">
          <cell r="C30">
            <v>29</v>
          </cell>
          <cell r="D30" t="str">
            <v>26-30</v>
          </cell>
        </row>
        <row r="31">
          <cell r="C31">
            <v>30</v>
          </cell>
          <cell r="D31" t="str">
            <v>26-30</v>
          </cell>
        </row>
        <row r="32">
          <cell r="C32">
            <v>31</v>
          </cell>
          <cell r="D32" t="str">
            <v>31-35</v>
          </cell>
        </row>
        <row r="33">
          <cell r="C33">
            <v>32</v>
          </cell>
          <cell r="D33" t="str">
            <v>31-35</v>
          </cell>
        </row>
        <row r="34">
          <cell r="C34">
            <v>33</v>
          </cell>
          <cell r="D34" t="str">
            <v>31-35</v>
          </cell>
        </row>
        <row r="35">
          <cell r="C35">
            <v>34</v>
          </cell>
          <cell r="D35" t="str">
            <v>31-35</v>
          </cell>
        </row>
        <row r="36">
          <cell r="C36">
            <v>35</v>
          </cell>
          <cell r="D36" t="str">
            <v>31-35</v>
          </cell>
        </row>
        <row r="37">
          <cell r="C37">
            <v>36</v>
          </cell>
          <cell r="D37" t="str">
            <v>36-40</v>
          </cell>
        </row>
        <row r="38">
          <cell r="C38">
            <v>37</v>
          </cell>
          <cell r="D38" t="str">
            <v>36-40</v>
          </cell>
        </row>
        <row r="39">
          <cell r="C39">
            <v>38</v>
          </cell>
          <cell r="D39" t="str">
            <v>36-40</v>
          </cell>
        </row>
        <row r="40">
          <cell r="C40">
            <v>39</v>
          </cell>
          <cell r="D40" t="str">
            <v>36-40</v>
          </cell>
        </row>
        <row r="41">
          <cell r="C41">
            <v>40</v>
          </cell>
          <cell r="D41" t="str">
            <v>36-40</v>
          </cell>
        </row>
        <row r="42">
          <cell r="C42">
            <v>41</v>
          </cell>
          <cell r="D42" t="str">
            <v>41-45</v>
          </cell>
        </row>
        <row r="43">
          <cell r="C43">
            <v>42</v>
          </cell>
          <cell r="D43" t="str">
            <v>41-45</v>
          </cell>
        </row>
        <row r="44">
          <cell r="C44">
            <v>43</v>
          </cell>
          <cell r="D44" t="str">
            <v>41-45</v>
          </cell>
        </row>
        <row r="45">
          <cell r="C45">
            <v>44</v>
          </cell>
          <cell r="D45" t="str">
            <v>41-45</v>
          </cell>
        </row>
        <row r="46">
          <cell r="C46">
            <v>45</v>
          </cell>
          <cell r="D46" t="str">
            <v>41-45</v>
          </cell>
        </row>
        <row r="47">
          <cell r="C47">
            <v>46</v>
          </cell>
          <cell r="D47" t="str">
            <v>46-50</v>
          </cell>
        </row>
        <row r="48">
          <cell r="C48">
            <v>47</v>
          </cell>
          <cell r="D48" t="str">
            <v>46-50</v>
          </cell>
        </row>
        <row r="49">
          <cell r="C49">
            <v>48</v>
          </cell>
          <cell r="D49" t="str">
            <v>46-50</v>
          </cell>
        </row>
        <row r="50">
          <cell r="C50">
            <v>49</v>
          </cell>
          <cell r="D50" t="str">
            <v>46-50</v>
          </cell>
        </row>
        <row r="51">
          <cell r="C51">
            <v>50</v>
          </cell>
          <cell r="D51" t="str">
            <v>46-50</v>
          </cell>
        </row>
        <row r="52">
          <cell r="C52">
            <v>51</v>
          </cell>
          <cell r="D52" t="str">
            <v>51-55</v>
          </cell>
        </row>
        <row r="53">
          <cell r="C53">
            <v>52</v>
          </cell>
          <cell r="D53" t="str">
            <v>51-55</v>
          </cell>
        </row>
        <row r="54">
          <cell r="C54">
            <v>53</v>
          </cell>
          <cell r="D54" t="str">
            <v>51-55</v>
          </cell>
        </row>
        <row r="55">
          <cell r="C55">
            <v>54</v>
          </cell>
          <cell r="D55" t="str">
            <v>51-55</v>
          </cell>
        </row>
        <row r="56">
          <cell r="C56">
            <v>55</v>
          </cell>
          <cell r="D56" t="str">
            <v>51-55</v>
          </cell>
        </row>
        <row r="57">
          <cell r="C57">
            <v>56</v>
          </cell>
          <cell r="D57" t="str">
            <v>56-60</v>
          </cell>
        </row>
        <row r="58">
          <cell r="C58">
            <v>57</v>
          </cell>
          <cell r="D58" t="str">
            <v>56-60</v>
          </cell>
        </row>
        <row r="59">
          <cell r="C59">
            <v>58</v>
          </cell>
          <cell r="D59" t="str">
            <v>56-60</v>
          </cell>
        </row>
        <row r="60">
          <cell r="C60">
            <v>59</v>
          </cell>
          <cell r="D60" t="str">
            <v>56-60</v>
          </cell>
        </row>
        <row r="61">
          <cell r="C61">
            <v>60</v>
          </cell>
          <cell r="D61" t="str">
            <v>56-60</v>
          </cell>
        </row>
        <row r="62">
          <cell r="C62">
            <v>61</v>
          </cell>
          <cell r="D62" t="str">
            <v>61 y Más</v>
          </cell>
        </row>
        <row r="63">
          <cell r="C63">
            <v>62</v>
          </cell>
          <cell r="D63" t="str">
            <v>61 y Más</v>
          </cell>
        </row>
        <row r="64">
          <cell r="C64">
            <v>63</v>
          </cell>
          <cell r="D64" t="str">
            <v>61 y Más</v>
          </cell>
        </row>
        <row r="65">
          <cell r="C65">
            <v>64</v>
          </cell>
          <cell r="D65" t="str">
            <v>61 y Más</v>
          </cell>
        </row>
        <row r="66">
          <cell r="C66">
            <v>65</v>
          </cell>
          <cell r="D66" t="str">
            <v>61 y Más</v>
          </cell>
        </row>
        <row r="67">
          <cell r="C67">
            <v>66</v>
          </cell>
          <cell r="D67" t="str">
            <v>61 y Más</v>
          </cell>
        </row>
        <row r="68">
          <cell r="C68">
            <v>67</v>
          </cell>
          <cell r="D68" t="str">
            <v>61 y Más</v>
          </cell>
        </row>
        <row r="69">
          <cell r="C69">
            <v>68</v>
          </cell>
          <cell r="D69" t="str">
            <v>61 y Más</v>
          </cell>
        </row>
        <row r="70">
          <cell r="C70">
            <v>69</v>
          </cell>
          <cell r="D70" t="str">
            <v>61 y Más</v>
          </cell>
        </row>
        <row r="71">
          <cell r="C71">
            <v>70</v>
          </cell>
          <cell r="D71" t="str">
            <v>61 y Más</v>
          </cell>
        </row>
        <row r="72">
          <cell r="C72">
            <v>71</v>
          </cell>
          <cell r="D72" t="str">
            <v>61 y Más</v>
          </cell>
        </row>
        <row r="73">
          <cell r="C73">
            <v>72</v>
          </cell>
          <cell r="D73" t="str">
            <v>61 y Más</v>
          </cell>
        </row>
        <row r="74">
          <cell r="C74">
            <v>73</v>
          </cell>
          <cell r="D74" t="str">
            <v>61 y Más</v>
          </cell>
        </row>
        <row r="75">
          <cell r="C75">
            <v>74</v>
          </cell>
          <cell r="D75" t="str">
            <v>61 y Más</v>
          </cell>
        </row>
        <row r="76">
          <cell r="C76">
            <v>75</v>
          </cell>
          <cell r="D76" t="str">
            <v>61 y Más</v>
          </cell>
        </row>
        <row r="77">
          <cell r="C77">
            <v>76</v>
          </cell>
          <cell r="D77" t="str">
            <v>61 y Más</v>
          </cell>
        </row>
        <row r="78">
          <cell r="C78">
            <v>77</v>
          </cell>
          <cell r="D78" t="str">
            <v>61 y Más</v>
          </cell>
        </row>
        <row r="79">
          <cell r="C79">
            <v>78</v>
          </cell>
          <cell r="D79" t="str">
            <v>61 y Más</v>
          </cell>
        </row>
        <row r="80">
          <cell r="C80">
            <v>79</v>
          </cell>
          <cell r="D80" t="str">
            <v>61 y Más</v>
          </cell>
        </row>
        <row r="81">
          <cell r="C81">
            <v>80</v>
          </cell>
          <cell r="D81" t="str">
            <v>61 y Más</v>
          </cell>
        </row>
        <row r="82">
          <cell r="C82">
            <v>81</v>
          </cell>
          <cell r="D82" t="str">
            <v>61 y Más</v>
          </cell>
        </row>
        <row r="83">
          <cell r="C83">
            <v>82</v>
          </cell>
          <cell r="D83" t="str">
            <v>61 y Más</v>
          </cell>
        </row>
        <row r="84">
          <cell r="C84">
            <v>83</v>
          </cell>
          <cell r="D84" t="str">
            <v>61 y Más</v>
          </cell>
        </row>
        <row r="85">
          <cell r="C85">
            <v>84</v>
          </cell>
          <cell r="D85" t="str">
            <v>61 y Más</v>
          </cell>
        </row>
        <row r="86">
          <cell r="C86">
            <v>85</v>
          </cell>
          <cell r="D86" t="str">
            <v>61 y Más</v>
          </cell>
        </row>
        <row r="87">
          <cell r="C87">
            <v>86</v>
          </cell>
          <cell r="D87" t="str">
            <v>61 y Más</v>
          </cell>
        </row>
        <row r="88">
          <cell r="C88">
            <v>87</v>
          </cell>
          <cell r="D88" t="str">
            <v>61 y Más</v>
          </cell>
        </row>
        <row r="89">
          <cell r="C89">
            <v>88</v>
          </cell>
          <cell r="D89" t="str">
            <v>61 y Más</v>
          </cell>
        </row>
        <row r="90">
          <cell r="C90">
            <v>89</v>
          </cell>
          <cell r="D90" t="str">
            <v>61 y Más</v>
          </cell>
        </row>
        <row r="91">
          <cell r="C91">
            <v>90</v>
          </cell>
          <cell r="D91" t="str">
            <v>61 y Más</v>
          </cell>
        </row>
        <row r="92">
          <cell r="C92">
            <v>91</v>
          </cell>
          <cell r="D92" t="str">
            <v>61 y Más</v>
          </cell>
        </row>
        <row r="93">
          <cell r="C93">
            <v>92</v>
          </cell>
          <cell r="D93" t="str">
            <v>61 y Más</v>
          </cell>
        </row>
        <row r="94">
          <cell r="C94">
            <v>93</v>
          </cell>
          <cell r="D94" t="str">
            <v>61 y Más</v>
          </cell>
        </row>
        <row r="95">
          <cell r="C95">
            <v>94</v>
          </cell>
          <cell r="D95" t="str">
            <v>61 y Más</v>
          </cell>
        </row>
        <row r="96">
          <cell r="C96">
            <v>95</v>
          </cell>
          <cell r="D96" t="str">
            <v>61 y Más</v>
          </cell>
        </row>
        <row r="97">
          <cell r="C97">
            <v>96</v>
          </cell>
          <cell r="D97" t="str">
            <v>61 y Más</v>
          </cell>
        </row>
        <row r="98">
          <cell r="C98">
            <v>97</v>
          </cell>
          <cell r="D98" t="str">
            <v>61 y Más</v>
          </cell>
        </row>
        <row r="99">
          <cell r="C99">
            <v>98</v>
          </cell>
          <cell r="D99" t="str">
            <v>61 y Más</v>
          </cell>
        </row>
        <row r="100">
          <cell r="C100">
            <v>99</v>
          </cell>
          <cell r="D100" t="str">
            <v>61 y Más</v>
          </cell>
        </row>
        <row r="101">
          <cell r="C101">
            <v>100</v>
          </cell>
          <cell r="D101" t="str">
            <v>61 y Más</v>
          </cell>
        </row>
        <row r="102">
          <cell r="C102">
            <v>101</v>
          </cell>
          <cell r="D102" t="str">
            <v>61 y Más</v>
          </cell>
        </row>
        <row r="103">
          <cell r="C103">
            <v>102</v>
          </cell>
          <cell r="D103" t="str">
            <v>61 y Más</v>
          </cell>
        </row>
        <row r="104">
          <cell r="C104">
            <v>103</v>
          </cell>
          <cell r="D104" t="str">
            <v>61 y Más</v>
          </cell>
        </row>
        <row r="105">
          <cell r="C105">
            <v>104</v>
          </cell>
          <cell r="D105" t="str">
            <v>61 y Más</v>
          </cell>
        </row>
        <row r="106">
          <cell r="C106">
            <v>105</v>
          </cell>
          <cell r="D106" t="str">
            <v>61 y Más</v>
          </cell>
        </row>
        <row r="107">
          <cell r="C107">
            <v>106</v>
          </cell>
          <cell r="D107" t="str">
            <v>61 y Más</v>
          </cell>
        </row>
        <row r="108">
          <cell r="C108">
            <v>107</v>
          </cell>
          <cell r="D108" t="str">
            <v>61 y Más</v>
          </cell>
        </row>
        <row r="109">
          <cell r="C109">
            <v>108</v>
          </cell>
          <cell r="D109" t="str">
            <v>61 y Más</v>
          </cell>
        </row>
        <row r="110">
          <cell r="C110">
            <v>109</v>
          </cell>
          <cell r="D110" t="str">
            <v>61 y Más</v>
          </cell>
        </row>
        <row r="111">
          <cell r="C111">
            <v>110</v>
          </cell>
          <cell r="D111" t="str">
            <v>61 y Más</v>
          </cell>
        </row>
        <row r="112">
          <cell r="C112">
            <v>111</v>
          </cell>
          <cell r="D112" t="str">
            <v>61 y Más</v>
          </cell>
        </row>
        <row r="113">
          <cell r="C113">
            <v>112</v>
          </cell>
          <cell r="D113" t="str">
            <v>61 y Más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UADOS"/>
      <sheetName val="DESCRIPCION"/>
      <sheetName val="DATOS"/>
      <sheetName val="VERSION"/>
      <sheetName val="Hoja1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30640-3D8F-4F8C-8113-528488ABC8B2}">
  <dimension ref="A1:AR99"/>
  <sheetViews>
    <sheetView showGridLines="0" topLeftCell="A22" zoomScaleNormal="100" workbookViewId="0">
      <selection activeCell="A27" sqref="A27"/>
    </sheetView>
  </sheetViews>
  <sheetFormatPr baseColWidth="10" defaultRowHeight="15" x14ac:dyDescent="0.25"/>
  <cols>
    <col min="1" max="1" width="83" customWidth="1"/>
    <col min="2" max="2" width="13" bestFit="1" customWidth="1"/>
    <col min="3" max="3" width="5.5703125" bestFit="1" customWidth="1"/>
    <col min="4" max="4" width="14.5703125" bestFit="1" customWidth="1"/>
    <col min="5" max="5" width="5.5703125" bestFit="1" customWidth="1"/>
    <col min="6" max="6" width="9.140625" bestFit="1" customWidth="1"/>
    <col min="7" max="7" width="5.5703125" bestFit="1" customWidth="1"/>
    <col min="9" max="9" width="33.28515625" bestFit="1" customWidth="1"/>
    <col min="10" max="10" width="13.42578125" bestFit="1" customWidth="1"/>
    <col min="11" max="11" width="6.140625" bestFit="1" customWidth="1"/>
    <col min="12" max="12" width="15" bestFit="1" customWidth="1"/>
    <col min="13" max="13" width="6.140625" bestFit="1" customWidth="1"/>
    <col min="14" max="14" width="8.5703125" bestFit="1" customWidth="1"/>
    <col min="15" max="15" width="5.5703125" bestFit="1" customWidth="1"/>
    <col min="17" max="17" width="20.28515625" bestFit="1" customWidth="1"/>
    <col min="18" max="18" width="13.42578125" bestFit="1" customWidth="1"/>
    <col min="19" max="19" width="6.140625" bestFit="1" customWidth="1"/>
    <col min="20" max="20" width="15" bestFit="1" customWidth="1"/>
    <col min="21" max="21" width="6.140625" bestFit="1" customWidth="1"/>
    <col min="22" max="22" width="8.5703125" bestFit="1" customWidth="1"/>
    <col min="23" max="23" width="7.28515625" bestFit="1" customWidth="1"/>
    <col min="25" max="25" width="15" bestFit="1" customWidth="1"/>
    <col min="26" max="26" width="13" bestFit="1" customWidth="1"/>
    <col min="27" max="27" width="6.140625" bestFit="1" customWidth="1"/>
    <col min="28" max="28" width="14.5703125" bestFit="1" customWidth="1"/>
    <col min="29" max="29" width="6.140625" bestFit="1" customWidth="1"/>
    <col min="30" max="30" width="8.5703125" bestFit="1" customWidth="1"/>
    <col min="31" max="31" width="5.5703125" bestFit="1" customWidth="1"/>
  </cols>
  <sheetData>
    <row r="1" spans="1:44" ht="65.25" customHeight="1" x14ac:dyDescent="0.25"/>
    <row r="2" spans="1:44" ht="25.5" x14ac:dyDescent="0.35">
      <c r="A2" s="64" t="s">
        <v>200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</row>
    <row r="3" spans="1:44" ht="25.5" x14ac:dyDescent="0.35">
      <c r="A3" s="65" t="s">
        <v>227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43.5" customHeight="1" x14ac:dyDescent="0.25"/>
    <row r="5" spans="1:44" ht="57" customHeight="1" x14ac:dyDescent="0.25">
      <c r="A5" s="66" t="s">
        <v>193</v>
      </c>
      <c r="B5" s="66"/>
      <c r="C5" s="66"/>
      <c r="D5" s="66"/>
      <c r="E5" s="66"/>
      <c r="F5" s="66"/>
      <c r="G5" s="13"/>
      <c r="H5" s="14"/>
      <c r="I5" s="67" t="s">
        <v>194</v>
      </c>
      <c r="J5" s="67"/>
      <c r="K5" s="67"/>
      <c r="L5" s="67"/>
      <c r="M5" s="67"/>
      <c r="N5" s="67"/>
      <c r="O5" s="4"/>
      <c r="P5" s="14"/>
      <c r="Q5" s="67" t="s">
        <v>195</v>
      </c>
      <c r="R5" s="67"/>
      <c r="S5" s="67"/>
      <c r="T5" s="67"/>
      <c r="U5" s="67"/>
      <c r="V5" s="67"/>
      <c r="W5" s="4"/>
      <c r="X5" s="14"/>
      <c r="Y5" s="67" t="s">
        <v>196</v>
      </c>
      <c r="Z5" s="67"/>
      <c r="AA5" s="67"/>
      <c r="AB5" s="67"/>
      <c r="AC5" s="67"/>
      <c r="AD5" s="67"/>
      <c r="AE5" s="4"/>
    </row>
    <row r="6" spans="1:44" x14ac:dyDescent="0.25">
      <c r="A6" s="69" t="s">
        <v>19</v>
      </c>
      <c r="B6" s="71" t="s">
        <v>1</v>
      </c>
      <c r="C6" s="71"/>
      <c r="D6" s="71"/>
      <c r="E6" s="71"/>
      <c r="F6" s="71" t="s">
        <v>55</v>
      </c>
      <c r="G6" s="71" t="s">
        <v>150</v>
      </c>
      <c r="H6" s="14"/>
      <c r="I6" s="73" t="s">
        <v>152</v>
      </c>
      <c r="J6" s="75" t="s">
        <v>1</v>
      </c>
      <c r="K6" s="75"/>
      <c r="L6" s="75"/>
      <c r="M6" s="75"/>
      <c r="N6" s="63" t="s">
        <v>2</v>
      </c>
      <c r="O6" s="63" t="s">
        <v>150</v>
      </c>
      <c r="P6" s="14"/>
      <c r="Q6" s="73" t="s">
        <v>70</v>
      </c>
      <c r="R6" s="75" t="s">
        <v>1</v>
      </c>
      <c r="S6" s="75"/>
      <c r="T6" s="75"/>
      <c r="U6" s="75"/>
      <c r="V6" s="63" t="s">
        <v>2</v>
      </c>
      <c r="W6" s="63" t="s">
        <v>150</v>
      </c>
      <c r="X6" s="14"/>
      <c r="Y6" s="63" t="s">
        <v>79</v>
      </c>
      <c r="Z6" s="75" t="s">
        <v>1</v>
      </c>
      <c r="AA6" s="75"/>
      <c r="AB6" s="75"/>
      <c r="AC6" s="75"/>
      <c r="AD6" s="63" t="s">
        <v>2</v>
      </c>
      <c r="AE6" s="63" t="s">
        <v>150</v>
      </c>
    </row>
    <row r="7" spans="1:44" x14ac:dyDescent="0.25">
      <c r="A7" s="70"/>
      <c r="B7" s="15" t="s">
        <v>3</v>
      </c>
      <c r="C7" s="15" t="s">
        <v>150</v>
      </c>
      <c r="D7" s="15" t="s">
        <v>4</v>
      </c>
      <c r="E7" s="15" t="s">
        <v>150</v>
      </c>
      <c r="F7" s="72"/>
      <c r="G7" s="71"/>
      <c r="H7" s="14"/>
      <c r="I7" s="74"/>
      <c r="J7" s="5" t="s">
        <v>3</v>
      </c>
      <c r="K7" s="5" t="s">
        <v>150</v>
      </c>
      <c r="L7" s="5" t="s">
        <v>4</v>
      </c>
      <c r="M7" s="5" t="s">
        <v>150</v>
      </c>
      <c r="N7" s="68"/>
      <c r="O7" s="63"/>
      <c r="P7" s="14"/>
      <c r="Q7" s="74"/>
      <c r="R7" s="5" t="s">
        <v>3</v>
      </c>
      <c r="S7" s="5" t="s">
        <v>150</v>
      </c>
      <c r="T7" s="5" t="s">
        <v>4</v>
      </c>
      <c r="U7" s="5" t="s">
        <v>150</v>
      </c>
      <c r="V7" s="68"/>
      <c r="W7" s="63"/>
      <c r="X7" s="14"/>
      <c r="Y7" s="68"/>
      <c r="Z7" s="5" t="s">
        <v>3</v>
      </c>
      <c r="AA7" s="5" t="s">
        <v>150</v>
      </c>
      <c r="AB7" s="5" t="s">
        <v>4</v>
      </c>
      <c r="AC7" s="5" t="s">
        <v>150</v>
      </c>
      <c r="AD7" s="68"/>
      <c r="AE7" s="63"/>
    </row>
    <row r="8" spans="1:44" x14ac:dyDescent="0.25">
      <c r="A8" s="16" t="s">
        <v>94</v>
      </c>
      <c r="B8" s="17">
        <v>11</v>
      </c>
      <c r="C8" s="18">
        <f>B8/F8*100</f>
        <v>37.931034482758619</v>
      </c>
      <c r="D8" s="17">
        <v>18</v>
      </c>
      <c r="E8" s="18">
        <f>D8/F8*100</f>
        <v>62.068965517241381</v>
      </c>
      <c r="F8" s="17">
        <v>29</v>
      </c>
      <c r="G8" s="18">
        <f>F8/$F$55*100</f>
        <v>2.8093153020498318E-2</v>
      </c>
      <c r="H8" s="14"/>
      <c r="I8" s="16" t="s">
        <v>5</v>
      </c>
      <c r="J8" s="17">
        <v>820</v>
      </c>
      <c r="K8" s="18">
        <f>J8/N8*100</f>
        <v>68.333333333333329</v>
      </c>
      <c r="L8" s="17">
        <v>380</v>
      </c>
      <c r="M8" s="18">
        <f>L8/N8*100</f>
        <v>31.666666666666664</v>
      </c>
      <c r="N8" s="17">
        <v>1200</v>
      </c>
      <c r="O8" s="18">
        <f>N8/$N$22*100</f>
        <v>1.1624752973999302</v>
      </c>
      <c r="P8" s="14"/>
      <c r="Q8" s="16" t="s">
        <v>60</v>
      </c>
      <c r="R8" s="17">
        <v>39018</v>
      </c>
      <c r="S8" s="18">
        <f>R8/V8*100</f>
        <v>66.957252930173496</v>
      </c>
      <c r="T8" s="17">
        <v>19255</v>
      </c>
      <c r="U8" s="18">
        <f>T8/V8*100</f>
        <v>33.042747069826504</v>
      </c>
      <c r="V8" s="17">
        <v>58273</v>
      </c>
      <c r="W8" s="18">
        <f>V8/$V$18*100</f>
        <v>56.450769171155116</v>
      </c>
      <c r="X8" s="14"/>
      <c r="Y8" s="16" t="s">
        <v>76</v>
      </c>
      <c r="Z8" s="17">
        <v>35900</v>
      </c>
      <c r="AA8" s="18">
        <f>Z8/AD8*100</f>
        <v>69.006612332769492</v>
      </c>
      <c r="AB8" s="17">
        <v>16124</v>
      </c>
      <c r="AC8" s="18">
        <f>AB8/AD8*100</f>
        <v>30.993387667230511</v>
      </c>
      <c r="AD8" s="17">
        <v>52024</v>
      </c>
      <c r="AE8" s="18">
        <f>AD8/$AD$12*100</f>
        <v>50.397179059944975</v>
      </c>
    </row>
    <row r="9" spans="1:44" x14ac:dyDescent="0.25">
      <c r="A9" s="16" t="s">
        <v>20</v>
      </c>
      <c r="B9" s="17">
        <v>63</v>
      </c>
      <c r="C9" s="18">
        <f t="shared" ref="C9:C54" si="0">B9/F9*100</f>
        <v>44.366197183098592</v>
      </c>
      <c r="D9" s="17">
        <v>79</v>
      </c>
      <c r="E9" s="18">
        <f t="shared" ref="E9:E54" si="1">D9/F9*100</f>
        <v>55.633802816901415</v>
      </c>
      <c r="F9" s="17">
        <v>142</v>
      </c>
      <c r="G9" s="18">
        <f t="shared" ref="G9:G54" si="2">F9/$F$55*100</f>
        <v>0.13755957685899176</v>
      </c>
      <c r="H9" s="14"/>
      <c r="I9" s="16" t="s">
        <v>6</v>
      </c>
      <c r="J9" s="17">
        <v>688</v>
      </c>
      <c r="K9" s="18">
        <f t="shared" ref="K9:K21" si="3">J9/N9*100</f>
        <v>82.593037214885953</v>
      </c>
      <c r="L9" s="17">
        <v>145</v>
      </c>
      <c r="M9" s="18">
        <f t="shared" ref="M9:M21" si="4">L9/N9*100</f>
        <v>17.406962785114047</v>
      </c>
      <c r="N9" s="17">
        <v>833</v>
      </c>
      <c r="O9" s="18">
        <f t="shared" ref="O9:O21" si="5">N9/$N$22*100</f>
        <v>0.80695160227845164</v>
      </c>
      <c r="P9" s="14"/>
      <c r="Q9" s="16" t="s">
        <v>61</v>
      </c>
      <c r="R9" s="17">
        <v>13686</v>
      </c>
      <c r="S9" s="18">
        <f t="shared" ref="S9:S17" si="6">R9/V9*100</f>
        <v>65.180740105729384</v>
      </c>
      <c r="T9" s="17">
        <v>7311</v>
      </c>
      <c r="U9" s="18">
        <f t="shared" ref="U9:U17" si="7">T9/V9*100</f>
        <v>34.819259894270608</v>
      </c>
      <c r="V9" s="17">
        <v>20997</v>
      </c>
      <c r="W9" s="18">
        <f t="shared" ref="W9:W17" si="8">V9/$V$18*100</f>
        <v>20.34041151625528</v>
      </c>
      <c r="X9" s="14"/>
      <c r="Y9" s="16" t="s">
        <v>77</v>
      </c>
      <c r="Z9" s="17">
        <v>17830</v>
      </c>
      <c r="AA9" s="18">
        <f t="shared" ref="AA9:AA11" si="9">Z9/AD9*100</f>
        <v>62.779479595788878</v>
      </c>
      <c r="AB9" s="17">
        <v>10571</v>
      </c>
      <c r="AC9" s="18">
        <f t="shared" ref="AC9:AC11" si="10">AB9/AD9*100</f>
        <v>37.220520404211122</v>
      </c>
      <c r="AD9" s="17">
        <v>28401</v>
      </c>
      <c r="AE9" s="18">
        <f t="shared" ref="AE9:AE11" si="11">AD9/$AD$12*100</f>
        <v>27.512884101212848</v>
      </c>
    </row>
    <row r="10" spans="1:44" x14ac:dyDescent="0.25">
      <c r="A10" s="16" t="s">
        <v>21</v>
      </c>
      <c r="B10" s="17">
        <v>62</v>
      </c>
      <c r="C10" s="18">
        <f t="shared" si="0"/>
        <v>68.888888888888886</v>
      </c>
      <c r="D10" s="17">
        <v>28</v>
      </c>
      <c r="E10" s="18">
        <f t="shared" si="1"/>
        <v>31.111111111111111</v>
      </c>
      <c r="F10" s="17">
        <v>90</v>
      </c>
      <c r="G10" s="18">
        <f t="shared" si="2"/>
        <v>8.7185647304994771E-2</v>
      </c>
      <c r="H10" s="14"/>
      <c r="I10" s="16" t="s">
        <v>85</v>
      </c>
      <c r="J10" s="17">
        <v>19</v>
      </c>
      <c r="K10" s="18">
        <f t="shared" si="3"/>
        <v>22.61904761904762</v>
      </c>
      <c r="L10" s="17">
        <v>65</v>
      </c>
      <c r="M10" s="18">
        <f t="shared" si="4"/>
        <v>77.38095238095238</v>
      </c>
      <c r="N10" s="17">
        <v>84</v>
      </c>
      <c r="O10" s="18">
        <f t="shared" si="5"/>
        <v>8.1373270817995114E-2</v>
      </c>
      <c r="P10" s="14"/>
      <c r="Q10" s="16" t="s">
        <v>62</v>
      </c>
      <c r="R10" s="17">
        <v>6593</v>
      </c>
      <c r="S10" s="18">
        <f t="shared" si="6"/>
        <v>68.763037129745513</v>
      </c>
      <c r="T10" s="17">
        <v>2995</v>
      </c>
      <c r="U10" s="18">
        <f t="shared" si="7"/>
        <v>31.236962870254487</v>
      </c>
      <c r="V10" s="17">
        <v>9588</v>
      </c>
      <c r="W10" s="18">
        <f t="shared" si="8"/>
        <v>9.2881776262254423</v>
      </c>
      <c r="X10" s="14"/>
      <c r="Y10" s="16" t="s">
        <v>163</v>
      </c>
      <c r="Z10" s="17">
        <v>149</v>
      </c>
      <c r="AA10" s="18">
        <f t="shared" si="9"/>
        <v>75.252525252525245</v>
      </c>
      <c r="AB10" s="17">
        <v>49</v>
      </c>
      <c r="AC10" s="18">
        <f t="shared" si="10"/>
        <v>24.747474747474747</v>
      </c>
      <c r="AD10" s="17">
        <v>198</v>
      </c>
      <c r="AE10" s="18">
        <f t="shared" si="11"/>
        <v>0.1918084240709885</v>
      </c>
    </row>
    <row r="11" spans="1:44" x14ac:dyDescent="0.25">
      <c r="A11" s="16" t="s">
        <v>22</v>
      </c>
      <c r="B11" s="17">
        <v>92</v>
      </c>
      <c r="C11" s="18">
        <f t="shared" si="0"/>
        <v>76.666666666666671</v>
      </c>
      <c r="D11" s="17">
        <v>28</v>
      </c>
      <c r="E11" s="18">
        <f t="shared" si="1"/>
        <v>23.333333333333332</v>
      </c>
      <c r="F11" s="17">
        <v>120</v>
      </c>
      <c r="G11" s="18">
        <f t="shared" si="2"/>
        <v>0.11624752973999303</v>
      </c>
      <c r="H11" s="14"/>
      <c r="I11" s="16" t="s">
        <v>86</v>
      </c>
      <c r="J11" s="17">
        <v>88</v>
      </c>
      <c r="K11" s="18">
        <f t="shared" si="3"/>
        <v>41.509433962264154</v>
      </c>
      <c r="L11" s="17">
        <v>124</v>
      </c>
      <c r="M11" s="18">
        <f t="shared" si="4"/>
        <v>58.490566037735846</v>
      </c>
      <c r="N11" s="17">
        <v>212</v>
      </c>
      <c r="O11" s="18">
        <f t="shared" si="5"/>
        <v>0.20537063587398768</v>
      </c>
      <c r="P11" s="14"/>
      <c r="Q11" s="16" t="s">
        <v>63</v>
      </c>
      <c r="R11" s="17">
        <v>4168</v>
      </c>
      <c r="S11" s="18">
        <f t="shared" si="6"/>
        <v>69.155467064874728</v>
      </c>
      <c r="T11" s="17">
        <v>1859</v>
      </c>
      <c r="U11" s="18">
        <f t="shared" si="7"/>
        <v>30.844532935125269</v>
      </c>
      <c r="V11" s="17">
        <v>6027</v>
      </c>
      <c r="W11" s="18">
        <f t="shared" si="8"/>
        <v>5.8385321811911499</v>
      </c>
      <c r="X11" s="14"/>
      <c r="Y11" s="16" t="s">
        <v>78</v>
      </c>
      <c r="Z11" s="17">
        <v>15257</v>
      </c>
      <c r="AA11" s="18">
        <f t="shared" si="9"/>
        <v>67.493917274939179</v>
      </c>
      <c r="AB11" s="17">
        <v>7348</v>
      </c>
      <c r="AC11" s="18">
        <f t="shared" si="10"/>
        <v>32.506082725060828</v>
      </c>
      <c r="AD11" s="17">
        <v>22605</v>
      </c>
      <c r="AE11" s="18">
        <f t="shared" si="11"/>
        <v>21.898128414771186</v>
      </c>
    </row>
    <row r="12" spans="1:44" x14ac:dyDescent="0.25">
      <c r="A12" s="16" t="s">
        <v>95</v>
      </c>
      <c r="B12" s="17">
        <v>206</v>
      </c>
      <c r="C12" s="18">
        <f t="shared" si="0"/>
        <v>31.49847094801223</v>
      </c>
      <c r="D12" s="17">
        <v>448</v>
      </c>
      <c r="E12" s="18">
        <f t="shared" si="1"/>
        <v>68.50152905198776</v>
      </c>
      <c r="F12" s="17">
        <v>654</v>
      </c>
      <c r="G12" s="18">
        <f t="shared" si="2"/>
        <v>0.63354903708296195</v>
      </c>
      <c r="H12" s="14"/>
      <c r="I12" s="16" t="s">
        <v>87</v>
      </c>
      <c r="J12" s="17">
        <v>3926</v>
      </c>
      <c r="K12" s="18">
        <f t="shared" si="3"/>
        <v>62.775823472977301</v>
      </c>
      <c r="L12" s="17">
        <v>2328</v>
      </c>
      <c r="M12" s="18">
        <f t="shared" si="4"/>
        <v>37.224176527022706</v>
      </c>
      <c r="N12" s="17">
        <v>6254</v>
      </c>
      <c r="O12" s="18">
        <f t="shared" si="5"/>
        <v>6.0584337582826366</v>
      </c>
      <c r="P12" s="14"/>
      <c r="Q12" s="16" t="s">
        <v>64</v>
      </c>
      <c r="R12" s="17">
        <v>2548</v>
      </c>
      <c r="S12" s="18">
        <f t="shared" si="6"/>
        <v>68.531468531468533</v>
      </c>
      <c r="T12" s="17">
        <v>1170</v>
      </c>
      <c r="U12" s="18">
        <f t="shared" si="7"/>
        <v>31.46853146853147</v>
      </c>
      <c r="V12" s="17">
        <v>3718</v>
      </c>
      <c r="W12" s="18">
        <f t="shared" si="8"/>
        <v>3.6017359631107837</v>
      </c>
      <c r="X12" s="14"/>
      <c r="Y12" s="19" t="s">
        <v>52</v>
      </c>
      <c r="Z12" s="20">
        <v>69136</v>
      </c>
      <c r="AA12" s="21">
        <f>Z12/AD12*100</f>
        <v>66.974076800867977</v>
      </c>
      <c r="AB12" s="20">
        <v>34092</v>
      </c>
      <c r="AC12" s="21">
        <f>AB12/AD12*100</f>
        <v>33.025923199132016</v>
      </c>
      <c r="AD12" s="20">
        <v>103228</v>
      </c>
      <c r="AE12" s="22">
        <f>AA12+AC12</f>
        <v>100</v>
      </c>
    </row>
    <row r="13" spans="1:44" ht="27" customHeight="1" x14ac:dyDescent="0.25">
      <c r="A13" s="23" t="s">
        <v>23</v>
      </c>
      <c r="B13" s="17">
        <v>22</v>
      </c>
      <c r="C13" s="18">
        <f t="shared" si="0"/>
        <v>66.666666666666657</v>
      </c>
      <c r="D13" s="17">
        <v>11</v>
      </c>
      <c r="E13" s="18">
        <f t="shared" si="1"/>
        <v>33.333333333333329</v>
      </c>
      <c r="F13" s="17">
        <v>33</v>
      </c>
      <c r="G13" s="18">
        <f t="shared" si="2"/>
        <v>3.1968070678498085E-2</v>
      </c>
      <c r="H13" s="14"/>
      <c r="I13" s="16" t="s">
        <v>10</v>
      </c>
      <c r="J13" s="17">
        <v>6130</v>
      </c>
      <c r="K13" s="18">
        <f t="shared" si="3"/>
        <v>82.105545137958742</v>
      </c>
      <c r="L13" s="17">
        <v>1336</v>
      </c>
      <c r="M13" s="18">
        <f t="shared" si="4"/>
        <v>17.894454862041254</v>
      </c>
      <c r="N13" s="17">
        <v>7466</v>
      </c>
      <c r="O13" s="18">
        <f t="shared" si="5"/>
        <v>7.2325338086565658</v>
      </c>
      <c r="P13" s="14"/>
      <c r="Q13" s="16" t="s">
        <v>65</v>
      </c>
      <c r="R13" s="17">
        <v>1607</v>
      </c>
      <c r="S13" s="18">
        <f t="shared" si="6"/>
        <v>69.118279569892465</v>
      </c>
      <c r="T13" s="17">
        <v>718</v>
      </c>
      <c r="U13" s="18">
        <f t="shared" si="7"/>
        <v>30.881720430107528</v>
      </c>
      <c r="V13" s="17">
        <v>2325</v>
      </c>
      <c r="W13" s="18">
        <f t="shared" si="8"/>
        <v>2.2522958887123647</v>
      </c>
      <c r="X13" s="14"/>
      <c r="Y13" s="77" t="s">
        <v>221</v>
      </c>
      <c r="Z13" s="77"/>
      <c r="AA13" s="77"/>
      <c r="AB13" s="77"/>
      <c r="AC13" s="77"/>
      <c r="AD13" s="77"/>
      <c r="AE13" s="14"/>
    </row>
    <row r="14" spans="1:44" x14ac:dyDescent="0.25">
      <c r="A14" s="16" t="s">
        <v>24</v>
      </c>
      <c r="B14" s="17">
        <v>129</v>
      </c>
      <c r="C14" s="18">
        <f t="shared" si="0"/>
        <v>35.342465753424655</v>
      </c>
      <c r="D14" s="17">
        <v>236</v>
      </c>
      <c r="E14" s="18">
        <f t="shared" si="1"/>
        <v>64.657534246575338</v>
      </c>
      <c r="F14" s="17">
        <v>365</v>
      </c>
      <c r="G14" s="18">
        <f t="shared" si="2"/>
        <v>0.35358623629247876</v>
      </c>
      <c r="H14" s="14"/>
      <c r="I14" s="16" t="s">
        <v>11</v>
      </c>
      <c r="J14" s="17">
        <v>8768</v>
      </c>
      <c r="K14" s="18">
        <f t="shared" si="3"/>
        <v>85.666829506595022</v>
      </c>
      <c r="L14" s="17">
        <v>1467</v>
      </c>
      <c r="M14" s="18">
        <f t="shared" si="4"/>
        <v>14.333170493404984</v>
      </c>
      <c r="N14" s="17">
        <v>10235</v>
      </c>
      <c r="O14" s="18">
        <f t="shared" si="5"/>
        <v>9.9149455574069059</v>
      </c>
      <c r="P14" s="14"/>
      <c r="Q14" s="16" t="s">
        <v>66</v>
      </c>
      <c r="R14" s="17">
        <v>857</v>
      </c>
      <c r="S14" s="18">
        <f t="shared" si="6"/>
        <v>66.485647788983698</v>
      </c>
      <c r="T14" s="17">
        <v>432</v>
      </c>
      <c r="U14" s="18">
        <f t="shared" si="7"/>
        <v>33.514352211016288</v>
      </c>
      <c r="V14" s="17">
        <v>1289</v>
      </c>
      <c r="W14" s="18">
        <f t="shared" si="8"/>
        <v>1.2486922152904252</v>
      </c>
      <c r="X14" s="14"/>
      <c r="Y14" s="14"/>
      <c r="Z14" s="14"/>
      <c r="AA14" s="14"/>
      <c r="AB14" s="14"/>
      <c r="AC14" s="14"/>
      <c r="AD14" s="14"/>
      <c r="AE14" s="14"/>
    </row>
    <row r="15" spans="1:44" x14ac:dyDescent="0.25">
      <c r="A15" s="16" t="s">
        <v>25</v>
      </c>
      <c r="B15" s="17">
        <v>12</v>
      </c>
      <c r="C15" s="18">
        <f t="shared" si="0"/>
        <v>16</v>
      </c>
      <c r="D15" s="17">
        <v>63</v>
      </c>
      <c r="E15" s="18">
        <f t="shared" si="1"/>
        <v>84</v>
      </c>
      <c r="F15" s="17">
        <v>75</v>
      </c>
      <c r="G15" s="18">
        <f t="shared" si="2"/>
        <v>7.2654706087495635E-2</v>
      </c>
      <c r="H15" s="14"/>
      <c r="I15" s="16" t="s">
        <v>88</v>
      </c>
      <c r="J15" s="17">
        <v>2956</v>
      </c>
      <c r="K15" s="18">
        <f t="shared" si="3"/>
        <v>32.880978865406007</v>
      </c>
      <c r="L15" s="17">
        <v>6034</v>
      </c>
      <c r="M15" s="18">
        <f t="shared" si="4"/>
        <v>67.119021134593993</v>
      </c>
      <c r="N15" s="17">
        <v>8990</v>
      </c>
      <c r="O15" s="18">
        <f t="shared" si="5"/>
        <v>8.7088774363544772</v>
      </c>
      <c r="P15" s="14"/>
      <c r="Q15" s="16" t="s">
        <v>67</v>
      </c>
      <c r="R15" s="17">
        <v>446</v>
      </c>
      <c r="S15" s="18">
        <f t="shared" si="6"/>
        <v>69.6875</v>
      </c>
      <c r="T15" s="17">
        <v>194</v>
      </c>
      <c r="U15" s="18">
        <f t="shared" si="7"/>
        <v>30.312499999999996</v>
      </c>
      <c r="V15" s="17">
        <v>640</v>
      </c>
      <c r="W15" s="18">
        <f t="shared" si="8"/>
        <v>0.61998682527996285</v>
      </c>
      <c r="X15" s="14"/>
      <c r="Y15" s="14"/>
      <c r="Z15" s="14"/>
      <c r="AA15" s="14"/>
      <c r="AB15" s="14"/>
      <c r="AC15" s="14"/>
      <c r="AD15" s="14"/>
      <c r="AE15" s="14"/>
    </row>
    <row r="16" spans="1:44" x14ac:dyDescent="0.25">
      <c r="A16" s="16" t="s">
        <v>26</v>
      </c>
      <c r="B16" s="17">
        <v>43</v>
      </c>
      <c r="C16" s="18">
        <f t="shared" si="0"/>
        <v>62.318840579710141</v>
      </c>
      <c r="D16" s="17">
        <v>26</v>
      </c>
      <c r="E16" s="18">
        <f t="shared" si="1"/>
        <v>37.681159420289859</v>
      </c>
      <c r="F16" s="17">
        <v>69</v>
      </c>
      <c r="G16" s="18">
        <f t="shared" si="2"/>
        <v>6.6842329600495992E-2</v>
      </c>
      <c r="H16" s="14"/>
      <c r="I16" s="16" t="s">
        <v>89</v>
      </c>
      <c r="J16" s="17">
        <v>225</v>
      </c>
      <c r="K16" s="18">
        <f t="shared" si="3"/>
        <v>70.09345794392523</v>
      </c>
      <c r="L16" s="17">
        <v>96</v>
      </c>
      <c r="M16" s="18">
        <f t="shared" si="4"/>
        <v>29.906542056074763</v>
      </c>
      <c r="N16" s="17">
        <v>321</v>
      </c>
      <c r="O16" s="18">
        <f t="shared" si="5"/>
        <v>0.31096214205448131</v>
      </c>
      <c r="P16" s="14"/>
      <c r="Q16" s="16" t="s">
        <v>68</v>
      </c>
      <c r="R16" s="17">
        <v>157</v>
      </c>
      <c r="S16" s="18">
        <f t="shared" si="6"/>
        <v>62.8</v>
      </c>
      <c r="T16" s="17">
        <v>93</v>
      </c>
      <c r="U16" s="18">
        <f t="shared" si="7"/>
        <v>37.200000000000003</v>
      </c>
      <c r="V16" s="17">
        <v>250</v>
      </c>
      <c r="W16" s="18">
        <f t="shared" si="8"/>
        <v>0.2421823536249855</v>
      </c>
      <c r="X16" s="14"/>
      <c r="Y16" s="14"/>
      <c r="Z16" s="14"/>
      <c r="AA16" s="14"/>
      <c r="AB16" s="14"/>
      <c r="AC16" s="14"/>
      <c r="AD16" s="14"/>
      <c r="AE16" s="14"/>
    </row>
    <row r="17" spans="1:31" x14ac:dyDescent="0.25">
      <c r="A17" s="16" t="s">
        <v>27</v>
      </c>
      <c r="B17" s="17">
        <v>62</v>
      </c>
      <c r="C17" s="18">
        <f t="shared" si="0"/>
        <v>24.031007751937985</v>
      </c>
      <c r="D17" s="17">
        <v>196</v>
      </c>
      <c r="E17" s="18">
        <f t="shared" si="1"/>
        <v>75.968992248062023</v>
      </c>
      <c r="F17" s="17">
        <v>258</v>
      </c>
      <c r="G17" s="18">
        <f t="shared" si="2"/>
        <v>0.24993218894098501</v>
      </c>
      <c r="H17" s="14"/>
      <c r="I17" s="16" t="s">
        <v>14</v>
      </c>
      <c r="J17" s="17">
        <v>137</v>
      </c>
      <c r="K17" s="18">
        <f t="shared" si="3"/>
        <v>22.986577181208055</v>
      </c>
      <c r="L17" s="17">
        <v>459</v>
      </c>
      <c r="M17" s="18">
        <f t="shared" si="4"/>
        <v>77.013422818791938</v>
      </c>
      <c r="N17" s="17">
        <v>596</v>
      </c>
      <c r="O17" s="18">
        <f t="shared" si="5"/>
        <v>0.57736273104196534</v>
      </c>
      <c r="P17" s="14"/>
      <c r="Q17" s="16" t="s">
        <v>92</v>
      </c>
      <c r="R17" s="17">
        <v>56</v>
      </c>
      <c r="S17" s="18">
        <f t="shared" si="6"/>
        <v>46.280991735537192</v>
      </c>
      <c r="T17" s="17">
        <v>65</v>
      </c>
      <c r="U17" s="18">
        <f t="shared" si="7"/>
        <v>53.719008264462808</v>
      </c>
      <c r="V17" s="17">
        <v>121</v>
      </c>
      <c r="W17" s="18">
        <f t="shared" si="8"/>
        <v>0.11721625915449296</v>
      </c>
      <c r="X17" s="14"/>
      <c r="Y17" s="14"/>
      <c r="Z17" s="14"/>
      <c r="AA17" s="14"/>
      <c r="AB17" s="14"/>
      <c r="AC17" s="14"/>
      <c r="AD17" s="14"/>
      <c r="AE17" s="14"/>
    </row>
    <row r="18" spans="1:31" x14ac:dyDescent="0.25">
      <c r="A18" s="16" t="s">
        <v>28</v>
      </c>
      <c r="B18" s="17">
        <v>173</v>
      </c>
      <c r="C18" s="18">
        <f t="shared" si="0"/>
        <v>86.934673366834176</v>
      </c>
      <c r="D18" s="17">
        <v>26</v>
      </c>
      <c r="E18" s="18">
        <f t="shared" si="1"/>
        <v>13.06532663316583</v>
      </c>
      <c r="F18" s="17">
        <v>199</v>
      </c>
      <c r="G18" s="18">
        <f t="shared" si="2"/>
        <v>0.19277715348548843</v>
      </c>
      <c r="H18" s="14"/>
      <c r="I18" s="16" t="s">
        <v>90</v>
      </c>
      <c r="J18" s="17">
        <v>13260</v>
      </c>
      <c r="K18" s="18">
        <f t="shared" si="3"/>
        <v>66.636514397708424</v>
      </c>
      <c r="L18" s="17">
        <v>6639</v>
      </c>
      <c r="M18" s="18">
        <f t="shared" si="4"/>
        <v>33.363485602291568</v>
      </c>
      <c r="N18" s="17">
        <v>19899</v>
      </c>
      <c r="O18" s="18">
        <f t="shared" si="5"/>
        <v>19.276746619134343</v>
      </c>
      <c r="P18" s="14"/>
      <c r="Q18" s="19" t="s">
        <v>52</v>
      </c>
      <c r="R18" s="20">
        <v>69136</v>
      </c>
      <c r="S18" s="21">
        <f>R18/V18*100</f>
        <v>66.974076800867977</v>
      </c>
      <c r="T18" s="20">
        <v>34092</v>
      </c>
      <c r="U18" s="21">
        <f>T18/V18*100</f>
        <v>33.025923199132016</v>
      </c>
      <c r="V18" s="20">
        <v>103228</v>
      </c>
      <c r="W18" s="21">
        <f>S18+U18</f>
        <v>100</v>
      </c>
      <c r="X18" s="14"/>
      <c r="Y18" s="14"/>
      <c r="Z18" s="14"/>
      <c r="AA18" s="14"/>
      <c r="AB18" s="14"/>
      <c r="AC18" s="14"/>
      <c r="AD18" s="14"/>
      <c r="AE18" s="14"/>
    </row>
    <row r="19" spans="1:31" ht="30" customHeight="1" x14ac:dyDescent="0.25">
      <c r="A19" s="23" t="s">
        <v>96</v>
      </c>
      <c r="B19" s="17">
        <v>72</v>
      </c>
      <c r="C19" s="24">
        <f t="shared" si="0"/>
        <v>62.608695652173921</v>
      </c>
      <c r="D19" s="17">
        <v>43</v>
      </c>
      <c r="E19" s="18">
        <f t="shared" si="1"/>
        <v>37.391304347826086</v>
      </c>
      <c r="F19" s="17">
        <v>115</v>
      </c>
      <c r="G19" s="18">
        <f t="shared" si="2"/>
        <v>0.11140388266749331</v>
      </c>
      <c r="H19" s="14"/>
      <c r="I19" s="16" t="s">
        <v>16</v>
      </c>
      <c r="J19" s="17">
        <v>11253</v>
      </c>
      <c r="K19" s="18">
        <f t="shared" si="3"/>
        <v>84.691804018965911</v>
      </c>
      <c r="L19" s="17">
        <v>2034</v>
      </c>
      <c r="M19" s="18">
        <f t="shared" si="4"/>
        <v>15.308195981034093</v>
      </c>
      <c r="N19" s="17">
        <v>13287</v>
      </c>
      <c r="O19" s="18">
        <f t="shared" si="5"/>
        <v>12.871507730460726</v>
      </c>
      <c r="P19" s="14"/>
      <c r="Q19" s="77" t="s">
        <v>221</v>
      </c>
      <c r="R19" s="77"/>
      <c r="S19" s="77"/>
      <c r="T19" s="77"/>
      <c r="U19" s="77"/>
      <c r="V19" s="77"/>
      <c r="W19" s="77"/>
      <c r="X19" s="14"/>
      <c r="Y19" s="14"/>
      <c r="Z19" s="14"/>
      <c r="AA19" s="14"/>
      <c r="AB19" s="14"/>
      <c r="AC19" s="14"/>
      <c r="AD19" s="14"/>
      <c r="AE19" s="14"/>
    </row>
    <row r="20" spans="1:31" x14ac:dyDescent="0.25">
      <c r="A20" s="16" t="s">
        <v>97</v>
      </c>
      <c r="B20" s="17">
        <v>257</v>
      </c>
      <c r="C20" s="18">
        <f t="shared" si="0"/>
        <v>75.366568914956005</v>
      </c>
      <c r="D20" s="17">
        <v>84</v>
      </c>
      <c r="E20" s="18">
        <f t="shared" si="1"/>
        <v>24.633431085043988</v>
      </c>
      <c r="F20" s="17">
        <v>341</v>
      </c>
      <c r="G20" s="18">
        <f t="shared" si="2"/>
        <v>0.33033673034448013</v>
      </c>
      <c r="H20" s="14"/>
      <c r="I20" s="16" t="s">
        <v>91</v>
      </c>
      <c r="J20" s="17">
        <v>1863</v>
      </c>
      <c r="K20" s="18">
        <f t="shared" si="3"/>
        <v>22.642197374817698</v>
      </c>
      <c r="L20" s="17">
        <v>6365</v>
      </c>
      <c r="M20" s="18">
        <f t="shared" si="4"/>
        <v>77.357802625182302</v>
      </c>
      <c r="N20" s="17">
        <v>8228</v>
      </c>
      <c r="O20" s="18">
        <f t="shared" si="5"/>
        <v>7.9707056225055224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x14ac:dyDescent="0.25">
      <c r="A21" s="16" t="s">
        <v>98</v>
      </c>
      <c r="B21" s="17">
        <v>1</v>
      </c>
      <c r="C21" s="18">
        <f t="shared" si="0"/>
        <v>7.1428571428571423</v>
      </c>
      <c r="D21" s="17">
        <v>13</v>
      </c>
      <c r="E21" s="18">
        <f t="shared" si="1"/>
        <v>92.857142857142861</v>
      </c>
      <c r="F21" s="17">
        <v>14</v>
      </c>
      <c r="G21" s="18">
        <f t="shared" si="2"/>
        <v>1.3562211802999186E-2</v>
      </c>
      <c r="H21" s="14"/>
      <c r="I21" s="16" t="s">
        <v>161</v>
      </c>
      <c r="J21" s="17">
        <v>19003</v>
      </c>
      <c r="K21" s="18">
        <f t="shared" si="3"/>
        <v>74.163837177535811</v>
      </c>
      <c r="L21" s="17">
        <v>6620</v>
      </c>
      <c r="M21" s="18">
        <f t="shared" si="4"/>
        <v>25.836162822464193</v>
      </c>
      <c r="N21" s="17">
        <v>25623</v>
      </c>
      <c r="O21" s="18">
        <f t="shared" si="5"/>
        <v>24.82175378773201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x14ac:dyDescent="0.25">
      <c r="A22" s="16" t="s">
        <v>99</v>
      </c>
      <c r="B22" s="17">
        <v>1140</v>
      </c>
      <c r="C22" s="18">
        <f t="shared" si="0"/>
        <v>64.406779661016941</v>
      </c>
      <c r="D22" s="17">
        <v>630</v>
      </c>
      <c r="E22" s="18">
        <f t="shared" si="1"/>
        <v>35.593220338983052</v>
      </c>
      <c r="F22" s="17">
        <v>1770</v>
      </c>
      <c r="G22" s="18">
        <f t="shared" si="2"/>
        <v>1.7146510636648971</v>
      </c>
      <c r="H22" s="14"/>
      <c r="I22" s="19" t="s">
        <v>52</v>
      </c>
      <c r="J22" s="20">
        <v>69136</v>
      </c>
      <c r="K22" s="21">
        <f>J22/N22*100</f>
        <v>66.974076800867977</v>
      </c>
      <c r="L22" s="20">
        <v>34092</v>
      </c>
      <c r="M22" s="21">
        <f>L22/N22*100</f>
        <v>33.025923199132016</v>
      </c>
      <c r="N22" s="20">
        <v>103228</v>
      </c>
      <c r="O22" s="22">
        <f>K22+M22</f>
        <v>100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x14ac:dyDescent="0.25">
      <c r="A23" s="16" t="s">
        <v>31</v>
      </c>
      <c r="B23" s="17">
        <v>93</v>
      </c>
      <c r="C23" s="18">
        <f t="shared" si="0"/>
        <v>73.80952380952381</v>
      </c>
      <c r="D23" s="17">
        <v>33</v>
      </c>
      <c r="E23" s="18">
        <f t="shared" si="1"/>
        <v>26.190476190476193</v>
      </c>
      <c r="F23" s="17">
        <v>126</v>
      </c>
      <c r="G23" s="18">
        <f t="shared" si="2"/>
        <v>0.12205990622699268</v>
      </c>
      <c r="H23" s="14"/>
      <c r="I23" s="76" t="s">
        <v>221</v>
      </c>
      <c r="J23" s="76"/>
      <c r="K23" s="76"/>
      <c r="L23" s="76"/>
      <c r="M23" s="76"/>
      <c r="N23" s="76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x14ac:dyDescent="0.25">
      <c r="A24" s="16" t="s">
        <v>32</v>
      </c>
      <c r="B24" s="17">
        <v>421</v>
      </c>
      <c r="C24" s="18">
        <f t="shared" si="0"/>
        <v>17.232910356119525</v>
      </c>
      <c r="D24" s="17">
        <v>2022</v>
      </c>
      <c r="E24" s="18">
        <f t="shared" si="1"/>
        <v>82.767089643880482</v>
      </c>
      <c r="F24" s="17">
        <v>2443</v>
      </c>
      <c r="G24" s="18">
        <f t="shared" si="2"/>
        <v>2.366605959623358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 x14ac:dyDescent="0.25">
      <c r="A25" s="16" t="s">
        <v>33</v>
      </c>
      <c r="B25" s="17">
        <v>1322</v>
      </c>
      <c r="C25" s="18">
        <f t="shared" si="0"/>
        <v>59.255939040788888</v>
      </c>
      <c r="D25" s="17">
        <v>909</v>
      </c>
      <c r="E25" s="18">
        <f t="shared" si="1"/>
        <v>40.744060959211112</v>
      </c>
      <c r="F25" s="17">
        <v>2231</v>
      </c>
      <c r="G25" s="18">
        <f t="shared" si="2"/>
        <v>2.1612353237493704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x14ac:dyDescent="0.25">
      <c r="A26" s="16" t="s">
        <v>101</v>
      </c>
      <c r="B26" s="17">
        <v>1703</v>
      </c>
      <c r="C26" s="18">
        <f t="shared" si="0"/>
        <v>58.98856944925528</v>
      </c>
      <c r="D26" s="17">
        <v>1184</v>
      </c>
      <c r="E26" s="18">
        <f t="shared" si="1"/>
        <v>41.011430550744713</v>
      </c>
      <c r="F26" s="17">
        <v>2887</v>
      </c>
      <c r="G26" s="18">
        <f t="shared" si="2"/>
        <v>2.7967218196613319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x14ac:dyDescent="0.25">
      <c r="A27" s="16" t="s">
        <v>192</v>
      </c>
      <c r="B27" s="17">
        <v>7646</v>
      </c>
      <c r="C27" s="18">
        <f t="shared" si="0"/>
        <v>81.722958529286018</v>
      </c>
      <c r="D27" s="17">
        <v>1710</v>
      </c>
      <c r="E27" s="18">
        <f t="shared" si="1"/>
        <v>18.277041470713982</v>
      </c>
      <c r="F27" s="17">
        <v>9356</v>
      </c>
      <c r="G27" s="18">
        <f t="shared" si="2"/>
        <v>9.0634324020614567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1:31" x14ac:dyDescent="0.25">
      <c r="A28" s="16" t="s">
        <v>34</v>
      </c>
      <c r="B28" s="17">
        <v>209</v>
      </c>
      <c r="C28" s="18">
        <f t="shared" si="0"/>
        <v>73.076923076923066</v>
      </c>
      <c r="D28" s="17">
        <v>77</v>
      </c>
      <c r="E28" s="18">
        <f t="shared" si="1"/>
        <v>26.923076923076923</v>
      </c>
      <c r="F28" s="17">
        <v>286</v>
      </c>
      <c r="G28" s="18">
        <f t="shared" si="2"/>
        <v>0.27705661254698338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 x14ac:dyDescent="0.25">
      <c r="A29" s="16" t="s">
        <v>35</v>
      </c>
      <c r="B29" s="17">
        <v>82</v>
      </c>
      <c r="C29" s="18">
        <f t="shared" si="0"/>
        <v>84.536082474226802</v>
      </c>
      <c r="D29" s="17">
        <v>15</v>
      </c>
      <c r="E29" s="18">
        <f t="shared" si="1"/>
        <v>15.463917525773196</v>
      </c>
      <c r="F29" s="17">
        <v>97</v>
      </c>
      <c r="G29" s="18">
        <f t="shared" si="2"/>
        <v>9.3966753206494363E-2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 x14ac:dyDescent="0.25">
      <c r="A30" s="16" t="s">
        <v>36</v>
      </c>
      <c r="B30" s="17">
        <v>1119</v>
      </c>
      <c r="C30" s="18">
        <f t="shared" si="0"/>
        <v>57.20858895705522</v>
      </c>
      <c r="D30" s="17">
        <v>837</v>
      </c>
      <c r="E30" s="18">
        <f t="shared" si="1"/>
        <v>42.791411042944787</v>
      </c>
      <c r="F30" s="17">
        <v>1956</v>
      </c>
      <c r="G30" s="18">
        <f t="shared" si="2"/>
        <v>1.8948347347618861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 x14ac:dyDescent="0.25">
      <c r="A31" s="16" t="s">
        <v>37</v>
      </c>
      <c r="B31" s="17">
        <v>22401</v>
      </c>
      <c r="C31" s="18">
        <f t="shared" si="0"/>
        <v>75.855880261420211</v>
      </c>
      <c r="D31" s="17">
        <v>7130</v>
      </c>
      <c r="E31" s="18">
        <f t="shared" si="1"/>
        <v>24.144119738579796</v>
      </c>
      <c r="F31" s="17">
        <v>29531</v>
      </c>
      <c r="G31" s="18">
        <f t="shared" si="2"/>
        <v>28.607548339597784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31" x14ac:dyDescent="0.25">
      <c r="A32" s="16" t="s">
        <v>81</v>
      </c>
      <c r="B32" s="17">
        <v>766</v>
      </c>
      <c r="C32" s="18">
        <f t="shared" si="0"/>
        <v>71.322160148975783</v>
      </c>
      <c r="D32" s="17">
        <v>308</v>
      </c>
      <c r="E32" s="18">
        <f t="shared" si="1"/>
        <v>28.677839851024206</v>
      </c>
      <c r="F32" s="17">
        <v>1074</v>
      </c>
      <c r="G32" s="18">
        <f t="shared" si="2"/>
        <v>1.0404153911729375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:31" x14ac:dyDescent="0.25">
      <c r="A33" s="16" t="s">
        <v>102</v>
      </c>
      <c r="B33" s="17">
        <v>909</v>
      </c>
      <c r="C33" s="18">
        <f t="shared" si="0"/>
        <v>62.132604237867398</v>
      </c>
      <c r="D33" s="17">
        <v>554</v>
      </c>
      <c r="E33" s="18">
        <f t="shared" si="1"/>
        <v>37.867395762132602</v>
      </c>
      <c r="F33" s="17">
        <v>1463</v>
      </c>
      <c r="G33" s="18">
        <f t="shared" si="2"/>
        <v>1.417251133413415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:31" x14ac:dyDescent="0.25">
      <c r="A34" s="16" t="s">
        <v>38</v>
      </c>
      <c r="B34" s="17">
        <v>203</v>
      </c>
      <c r="C34" s="18">
        <f t="shared" si="0"/>
        <v>61.702127659574465</v>
      </c>
      <c r="D34" s="17">
        <v>126</v>
      </c>
      <c r="E34" s="18">
        <f t="shared" si="1"/>
        <v>38.297872340425535</v>
      </c>
      <c r="F34" s="17">
        <v>329</v>
      </c>
      <c r="G34" s="18">
        <f t="shared" si="2"/>
        <v>0.3187119773704809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:31" x14ac:dyDescent="0.25">
      <c r="A35" s="16" t="s">
        <v>39</v>
      </c>
      <c r="B35" s="17">
        <v>537</v>
      </c>
      <c r="C35" s="18">
        <f t="shared" si="0"/>
        <v>64.004767580452921</v>
      </c>
      <c r="D35" s="17">
        <v>302</v>
      </c>
      <c r="E35" s="18">
        <f t="shared" si="1"/>
        <v>35.995232419547079</v>
      </c>
      <c r="F35" s="17">
        <v>839</v>
      </c>
      <c r="G35" s="18">
        <f t="shared" si="2"/>
        <v>0.81276397876545114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1" x14ac:dyDescent="0.25">
      <c r="A36" s="16" t="s">
        <v>103</v>
      </c>
      <c r="B36" s="17">
        <v>1021</v>
      </c>
      <c r="C36" s="18">
        <f t="shared" si="0"/>
        <v>61.841308298001209</v>
      </c>
      <c r="D36" s="17">
        <v>630</v>
      </c>
      <c r="E36" s="18">
        <f t="shared" si="1"/>
        <v>38.158691701998784</v>
      </c>
      <c r="F36" s="17">
        <v>1651</v>
      </c>
      <c r="G36" s="18">
        <f t="shared" si="2"/>
        <v>1.5993722633394041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:31" x14ac:dyDescent="0.25">
      <c r="A37" s="16" t="s">
        <v>40</v>
      </c>
      <c r="B37" s="17">
        <v>794</v>
      </c>
      <c r="C37" s="18">
        <f t="shared" si="0"/>
        <v>70.141342756183747</v>
      </c>
      <c r="D37" s="17">
        <v>338</v>
      </c>
      <c r="E37" s="18">
        <f t="shared" si="1"/>
        <v>29.858657243816257</v>
      </c>
      <c r="F37" s="17">
        <v>1132</v>
      </c>
      <c r="G37" s="18">
        <f t="shared" si="2"/>
        <v>1.0966016972139341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1" x14ac:dyDescent="0.25">
      <c r="A38" s="16" t="s">
        <v>41</v>
      </c>
      <c r="B38" s="17">
        <v>375</v>
      </c>
      <c r="C38" s="18">
        <f t="shared" si="0"/>
        <v>59.429477020602221</v>
      </c>
      <c r="D38" s="17">
        <v>256</v>
      </c>
      <c r="E38" s="18">
        <f t="shared" si="1"/>
        <v>40.570522979397779</v>
      </c>
      <c r="F38" s="17">
        <v>631</v>
      </c>
      <c r="G38" s="18">
        <f t="shared" si="2"/>
        <v>0.61126826054946326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1" x14ac:dyDescent="0.25">
      <c r="A39" s="16" t="s">
        <v>42</v>
      </c>
      <c r="B39" s="17">
        <v>2651</v>
      </c>
      <c r="C39" s="18">
        <f t="shared" si="0"/>
        <v>55.681579500105016</v>
      </c>
      <c r="D39" s="17">
        <v>2110</v>
      </c>
      <c r="E39" s="18">
        <f t="shared" si="1"/>
        <v>44.318420499894977</v>
      </c>
      <c r="F39" s="17">
        <v>4761</v>
      </c>
      <c r="G39" s="18">
        <f t="shared" si="2"/>
        <v>4.6121207424342234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:31" x14ac:dyDescent="0.25">
      <c r="A40" s="16" t="s">
        <v>148</v>
      </c>
      <c r="B40" s="17">
        <v>8022</v>
      </c>
      <c r="C40" s="18">
        <f t="shared" si="0"/>
        <v>62.080173347778981</v>
      </c>
      <c r="D40" s="17">
        <v>4900</v>
      </c>
      <c r="E40" s="18">
        <f t="shared" si="1"/>
        <v>37.919826652221019</v>
      </c>
      <c r="F40" s="17">
        <v>12922</v>
      </c>
      <c r="G40" s="18">
        <f t="shared" si="2"/>
        <v>12.517921494168249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1:31" x14ac:dyDescent="0.25">
      <c r="A41" s="16" t="s">
        <v>105</v>
      </c>
      <c r="B41" s="17">
        <v>30</v>
      </c>
      <c r="C41" s="18">
        <f t="shared" si="0"/>
        <v>30.612244897959183</v>
      </c>
      <c r="D41" s="17">
        <v>68</v>
      </c>
      <c r="E41" s="18">
        <f t="shared" si="1"/>
        <v>69.387755102040813</v>
      </c>
      <c r="F41" s="17">
        <v>98</v>
      </c>
      <c r="G41" s="18">
        <f t="shared" si="2"/>
        <v>9.4935482620994299E-2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1:31" x14ac:dyDescent="0.25">
      <c r="A42" s="16" t="s">
        <v>43</v>
      </c>
      <c r="B42" s="17">
        <v>995</v>
      </c>
      <c r="C42" s="18">
        <f t="shared" si="0"/>
        <v>88.444444444444443</v>
      </c>
      <c r="D42" s="17">
        <v>130</v>
      </c>
      <c r="E42" s="18">
        <f t="shared" si="1"/>
        <v>11.555555555555555</v>
      </c>
      <c r="F42" s="17">
        <v>1125</v>
      </c>
      <c r="G42" s="18">
        <f t="shared" si="2"/>
        <v>1.0898205913124346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</row>
    <row r="43" spans="1:31" x14ac:dyDescent="0.25">
      <c r="A43" s="16" t="s">
        <v>44</v>
      </c>
      <c r="B43" s="17">
        <v>128</v>
      </c>
      <c r="C43" s="18">
        <f t="shared" si="0"/>
        <v>53.556485355648533</v>
      </c>
      <c r="D43" s="17">
        <v>111</v>
      </c>
      <c r="E43" s="18">
        <f t="shared" si="1"/>
        <v>46.443514644351467</v>
      </c>
      <c r="F43" s="17">
        <v>239</v>
      </c>
      <c r="G43" s="18">
        <f t="shared" si="2"/>
        <v>0.23152633006548609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</row>
    <row r="44" spans="1:31" x14ac:dyDescent="0.25">
      <c r="A44" s="16" t="s">
        <v>106</v>
      </c>
      <c r="B44" s="17">
        <v>3291</v>
      </c>
      <c r="C44" s="18">
        <f t="shared" si="0"/>
        <v>64.428347689898203</v>
      </c>
      <c r="D44" s="17">
        <v>1817</v>
      </c>
      <c r="E44" s="18">
        <f t="shared" si="1"/>
        <v>35.571652310101804</v>
      </c>
      <c r="F44" s="17">
        <v>5108</v>
      </c>
      <c r="G44" s="18">
        <f t="shared" si="2"/>
        <v>4.9482698492657029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</row>
    <row r="45" spans="1:31" x14ac:dyDescent="0.25">
      <c r="A45" s="16" t="s">
        <v>45</v>
      </c>
      <c r="B45" s="17">
        <v>651</v>
      </c>
      <c r="C45" s="18">
        <f t="shared" si="0"/>
        <v>57.559681697612731</v>
      </c>
      <c r="D45" s="17">
        <v>480</v>
      </c>
      <c r="E45" s="18">
        <f t="shared" si="1"/>
        <v>42.440318302387269</v>
      </c>
      <c r="F45" s="17">
        <v>1131</v>
      </c>
      <c r="G45" s="18">
        <f t="shared" si="2"/>
        <v>1.0956329677994341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</row>
    <row r="46" spans="1:31" x14ac:dyDescent="0.25">
      <c r="A46" s="16" t="s">
        <v>46</v>
      </c>
      <c r="B46" s="17">
        <v>191</v>
      </c>
      <c r="C46" s="18">
        <f t="shared" si="0"/>
        <v>41.341991341991339</v>
      </c>
      <c r="D46" s="17">
        <v>271</v>
      </c>
      <c r="E46" s="18">
        <f t="shared" si="1"/>
        <v>58.658008658008654</v>
      </c>
      <c r="F46" s="17">
        <v>462</v>
      </c>
      <c r="G46" s="18">
        <f t="shared" si="2"/>
        <v>0.44755298949897315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</row>
    <row r="47" spans="1:31" x14ac:dyDescent="0.25">
      <c r="A47" s="16" t="s">
        <v>47</v>
      </c>
      <c r="B47" s="17">
        <v>994</v>
      </c>
      <c r="C47" s="18">
        <f t="shared" si="0"/>
        <v>78.826328310864398</v>
      </c>
      <c r="D47" s="17">
        <v>267</v>
      </c>
      <c r="E47" s="18">
        <f t="shared" si="1"/>
        <v>21.173671689135606</v>
      </c>
      <c r="F47" s="17">
        <v>1261</v>
      </c>
      <c r="G47" s="18">
        <f t="shared" si="2"/>
        <v>1.2215677916844268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</row>
    <row r="48" spans="1:31" x14ac:dyDescent="0.25">
      <c r="A48" s="16" t="s">
        <v>48</v>
      </c>
      <c r="B48" s="17">
        <v>1417</v>
      </c>
      <c r="C48" s="18">
        <f t="shared" si="0"/>
        <v>60.685224839400433</v>
      </c>
      <c r="D48" s="17">
        <v>918</v>
      </c>
      <c r="E48" s="18">
        <f t="shared" si="1"/>
        <v>39.314775160599574</v>
      </c>
      <c r="F48" s="17">
        <v>2335</v>
      </c>
      <c r="G48" s="18">
        <f t="shared" si="2"/>
        <v>2.2619831828573642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spans="1:31" x14ac:dyDescent="0.25">
      <c r="A49" s="16" t="s">
        <v>49</v>
      </c>
      <c r="B49" s="17">
        <v>58</v>
      </c>
      <c r="C49" s="18">
        <f t="shared" si="0"/>
        <v>50.434782608695649</v>
      </c>
      <c r="D49" s="17">
        <v>57</v>
      </c>
      <c r="E49" s="18">
        <f t="shared" si="1"/>
        <v>49.565217391304351</v>
      </c>
      <c r="F49" s="17">
        <v>115</v>
      </c>
      <c r="G49" s="18">
        <f t="shared" si="2"/>
        <v>0.11140388266749331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31" x14ac:dyDescent="0.25">
      <c r="A50" s="16" t="s">
        <v>107</v>
      </c>
      <c r="B50" s="17">
        <v>162</v>
      </c>
      <c r="C50" s="18">
        <f t="shared" si="0"/>
        <v>83.505154639175259</v>
      </c>
      <c r="D50" s="17">
        <v>32</v>
      </c>
      <c r="E50" s="18">
        <f t="shared" si="1"/>
        <v>16.494845360824741</v>
      </c>
      <c r="F50" s="17">
        <v>194</v>
      </c>
      <c r="G50" s="18">
        <f t="shared" si="2"/>
        <v>0.18793350641298873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</row>
    <row r="51" spans="1:31" x14ac:dyDescent="0.25">
      <c r="A51" s="16" t="s">
        <v>108</v>
      </c>
      <c r="B51" s="17">
        <v>320</v>
      </c>
      <c r="C51" s="18">
        <f t="shared" si="0"/>
        <v>72.398190045248867</v>
      </c>
      <c r="D51" s="17">
        <v>122</v>
      </c>
      <c r="E51" s="18">
        <f t="shared" si="1"/>
        <v>27.601809954751133</v>
      </c>
      <c r="F51" s="17">
        <v>442</v>
      </c>
      <c r="G51" s="18">
        <f t="shared" si="2"/>
        <v>0.42817840120897427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</row>
    <row r="52" spans="1:31" x14ac:dyDescent="0.25">
      <c r="A52" s="16" t="s">
        <v>109</v>
      </c>
      <c r="B52" s="17">
        <v>7104</v>
      </c>
      <c r="C52" s="18">
        <f t="shared" si="0"/>
        <v>63.965424095083733</v>
      </c>
      <c r="D52" s="17">
        <v>4002</v>
      </c>
      <c r="E52" s="18">
        <f t="shared" si="1"/>
        <v>36.03457590491626</v>
      </c>
      <c r="F52" s="17">
        <v>11106</v>
      </c>
      <c r="G52" s="18">
        <f t="shared" si="2"/>
        <v>10.758708877436355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</row>
    <row r="53" spans="1:31" x14ac:dyDescent="0.25">
      <c r="A53" s="16" t="s">
        <v>50</v>
      </c>
      <c r="B53" s="17">
        <v>1139</v>
      </c>
      <c r="C53" s="18">
        <f t="shared" si="0"/>
        <v>71.951989892608964</v>
      </c>
      <c r="D53" s="17">
        <v>444</v>
      </c>
      <c r="E53" s="18">
        <f t="shared" si="1"/>
        <v>28.048010107391029</v>
      </c>
      <c r="F53" s="17">
        <v>1583</v>
      </c>
      <c r="G53" s="18">
        <f t="shared" si="2"/>
        <v>1.533498663153408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</row>
    <row r="54" spans="1:31" x14ac:dyDescent="0.25">
      <c r="A54" s="16" t="s">
        <v>51</v>
      </c>
      <c r="B54" s="17">
        <v>37</v>
      </c>
      <c r="C54" s="18">
        <f t="shared" si="0"/>
        <v>92.5</v>
      </c>
      <c r="D54" s="17">
        <v>3</v>
      </c>
      <c r="E54" s="18">
        <f t="shared" si="1"/>
        <v>7.5</v>
      </c>
      <c r="F54" s="17">
        <v>40</v>
      </c>
      <c r="G54" s="18">
        <f t="shared" si="2"/>
        <v>3.8749176579997678E-2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</row>
    <row r="55" spans="1:31" x14ac:dyDescent="0.25">
      <c r="A55" s="19" t="s">
        <v>52</v>
      </c>
      <c r="B55" s="20">
        <v>69136</v>
      </c>
      <c r="C55" s="25"/>
      <c r="D55" s="20">
        <v>34092</v>
      </c>
      <c r="E55" s="25"/>
      <c r="F55" s="20">
        <v>103228</v>
      </c>
      <c r="G55" s="25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</row>
    <row r="56" spans="1:31" x14ac:dyDescent="0.25">
      <c r="A56" s="26" t="s">
        <v>222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</row>
    <row r="57" spans="1:31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</row>
    <row r="58" spans="1:31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</row>
    <row r="59" spans="1:31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</row>
    <row r="60" spans="1:31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</row>
    <row r="61" spans="1:31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</row>
    <row r="62" spans="1:31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</row>
    <row r="63" spans="1:31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</row>
    <row r="64" spans="1:31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</row>
    <row r="65" spans="1:31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</row>
    <row r="66" spans="1:3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</row>
    <row r="67" spans="1:3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</row>
    <row r="68" spans="1:31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</row>
    <row r="69" spans="1:31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</row>
    <row r="70" spans="1:31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</row>
    <row r="71" spans="1:31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</row>
    <row r="72" spans="1:31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</row>
    <row r="73" spans="1:31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</row>
    <row r="74" spans="1:31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</row>
    <row r="75" spans="1:31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</row>
    <row r="76" spans="1:31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</row>
    <row r="77" spans="1:31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</row>
    <row r="78" spans="1:31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</row>
    <row r="79" spans="1:31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</row>
    <row r="80" spans="1:31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</row>
    <row r="81" spans="1:31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</row>
    <row r="82" spans="1:31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</row>
    <row r="83" spans="1:31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</row>
    <row r="84" spans="1:31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</row>
    <row r="85" spans="1:31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</row>
    <row r="86" spans="1:31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</row>
    <row r="87" spans="1:31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</row>
    <row r="88" spans="1:31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</row>
    <row r="89" spans="1:31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</row>
    <row r="90" spans="1:31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</row>
    <row r="91" spans="1:31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</row>
    <row r="92" spans="1:31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</row>
    <row r="93" spans="1:31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</row>
    <row r="94" spans="1:31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</row>
    <row r="95" spans="1:31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</row>
    <row r="96" spans="1:31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</row>
    <row r="97" spans="1:31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</row>
    <row r="98" spans="1:31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:31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</sheetData>
  <autoFilter ref="A5:G56" xr:uid="{2C830640-3D8F-4F8C-8113-528488ABC8B2}">
    <filterColumn colId="0" showButton="0"/>
    <filterColumn colId="1" showButton="0"/>
    <filterColumn colId="2" showButton="0"/>
    <filterColumn colId="3" showButton="0"/>
    <filterColumn colId="4" showButton="0"/>
  </autoFilter>
  <mergeCells count="25">
    <mergeCell ref="I23:N23"/>
    <mergeCell ref="Y13:AD13"/>
    <mergeCell ref="R6:U6"/>
    <mergeCell ref="W6:W7"/>
    <mergeCell ref="Z6:AC6"/>
    <mergeCell ref="Q6:Q7"/>
    <mergeCell ref="V6:V7"/>
    <mergeCell ref="Y6:Y7"/>
    <mergeCell ref="Q19:W19"/>
    <mergeCell ref="AE6:AE7"/>
    <mergeCell ref="A2:AR2"/>
    <mergeCell ref="A3:AG3"/>
    <mergeCell ref="A5:F5"/>
    <mergeCell ref="I5:N5"/>
    <mergeCell ref="Q5:V5"/>
    <mergeCell ref="Y5:AD5"/>
    <mergeCell ref="AD6:AD7"/>
    <mergeCell ref="A6:A7"/>
    <mergeCell ref="F6:F7"/>
    <mergeCell ref="I6:I7"/>
    <mergeCell ref="N6:N7"/>
    <mergeCell ref="B6:E6"/>
    <mergeCell ref="G6:G7"/>
    <mergeCell ref="O6:O7"/>
    <mergeCell ref="J6:M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DDFD7-D8DF-4C20-88CD-60BDE01602C2}">
  <dimension ref="A1:AX59"/>
  <sheetViews>
    <sheetView showGridLines="0" topLeftCell="A4" zoomScale="86" zoomScaleNormal="86" workbookViewId="0">
      <selection activeCell="R23" sqref="R23"/>
    </sheetView>
  </sheetViews>
  <sheetFormatPr baseColWidth="10" defaultRowHeight="15" x14ac:dyDescent="0.25"/>
  <cols>
    <col min="1" max="1" width="77.140625" style="27" customWidth="1"/>
    <col min="2" max="2" width="13" style="27" bestFit="1" customWidth="1"/>
    <col min="3" max="3" width="8.140625" style="27" bestFit="1" customWidth="1"/>
    <col min="4" max="4" width="14.5703125" style="28" bestFit="1" customWidth="1"/>
    <col min="5" max="5" width="8.140625" style="27" bestFit="1" customWidth="1"/>
    <col min="6" max="6" width="10.42578125" style="27" bestFit="1" customWidth="1"/>
    <col min="7" max="7" width="9.7109375" style="27" customWidth="1"/>
    <col min="8" max="8" width="11.42578125" style="27"/>
    <col min="9" max="9" width="59.140625" style="27" customWidth="1"/>
    <col min="10" max="10" width="13.42578125" style="27" bestFit="1" customWidth="1"/>
    <col min="11" max="11" width="6.140625" style="27" bestFit="1" customWidth="1"/>
    <col min="12" max="12" width="15" style="27" bestFit="1" customWidth="1"/>
    <col min="13" max="13" width="6.140625" style="27" bestFit="1" customWidth="1"/>
    <col min="14" max="14" width="11.42578125" style="27"/>
    <col min="15" max="15" width="7.28515625" style="27" bestFit="1" customWidth="1"/>
    <col min="16" max="17" width="11.42578125" style="27"/>
    <col min="18" max="18" width="14.42578125" style="27" customWidth="1"/>
    <col min="19" max="19" width="13.42578125" style="27" customWidth="1"/>
    <col min="20" max="20" width="6.42578125" style="27" bestFit="1" customWidth="1"/>
    <col min="21" max="21" width="15.28515625" style="27" bestFit="1" customWidth="1"/>
    <col min="22" max="22" width="6.42578125" style="27" bestFit="1" customWidth="1"/>
    <col min="23" max="23" width="11.7109375" style="27" bestFit="1" customWidth="1"/>
    <col min="24" max="24" width="5.5703125" style="27" bestFit="1" customWidth="1"/>
    <col min="25" max="26" width="11.42578125" style="27"/>
    <col min="27" max="27" width="21.85546875" style="27" customWidth="1"/>
    <col min="28" max="28" width="13.42578125" style="27" bestFit="1" customWidth="1"/>
    <col min="29" max="29" width="8.140625" style="27" bestFit="1" customWidth="1"/>
    <col min="30" max="30" width="15" style="27" bestFit="1" customWidth="1"/>
    <col min="31" max="31" width="8.140625" style="27" bestFit="1" customWidth="1"/>
    <col min="32" max="32" width="11.42578125" style="27"/>
    <col min="33" max="33" width="9.28515625" style="27" bestFit="1" customWidth="1"/>
    <col min="34" max="35" width="11.42578125" style="27"/>
    <col min="36" max="36" width="66.85546875" style="27" customWidth="1"/>
    <col min="37" max="37" width="13.42578125" style="27" bestFit="1" customWidth="1"/>
    <col min="38" max="38" width="7" style="27" bestFit="1" customWidth="1"/>
    <col min="39" max="39" width="15" style="27" bestFit="1" customWidth="1"/>
    <col min="40" max="40" width="7" style="27" bestFit="1" customWidth="1"/>
    <col min="41" max="41" width="9" style="27" bestFit="1" customWidth="1"/>
    <col min="42" max="42" width="7.5703125" style="27" bestFit="1" customWidth="1"/>
    <col min="43" max="43" width="11.42578125" style="27"/>
    <col min="44" max="44" width="21.140625" style="27" customWidth="1"/>
    <col min="45" max="45" width="21.42578125" style="27" customWidth="1"/>
    <col min="46" max="46" width="8.140625" style="27" bestFit="1" customWidth="1"/>
    <col min="47" max="47" width="15" style="27" bestFit="1" customWidth="1"/>
    <col min="48" max="48" width="8.140625" style="27" bestFit="1" customWidth="1"/>
    <col min="49" max="49" width="11.42578125" style="27"/>
    <col min="50" max="50" width="9.28515625" style="27" bestFit="1" customWidth="1"/>
    <col min="51" max="16384" width="11.42578125" style="1"/>
  </cols>
  <sheetData>
    <row r="1" spans="1:50" ht="74.25" customHeight="1" x14ac:dyDescent="0.25"/>
    <row r="2" spans="1:50" ht="33" customHeight="1" x14ac:dyDescent="0.25">
      <c r="A2" s="78" t="s">
        <v>93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29"/>
    </row>
    <row r="3" spans="1:50" ht="27" customHeight="1" x14ac:dyDescent="0.25">
      <c r="A3" s="79" t="s">
        <v>227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30"/>
    </row>
    <row r="4" spans="1:50" ht="54.75" customHeight="1" x14ac:dyDescent="0.25"/>
    <row r="5" spans="1:50" ht="45" customHeight="1" x14ac:dyDescent="0.25">
      <c r="A5" s="80" t="s">
        <v>197</v>
      </c>
      <c r="B5" s="80"/>
      <c r="C5" s="80"/>
      <c r="D5" s="80"/>
      <c r="E5" s="80"/>
      <c r="F5" s="80"/>
      <c r="G5" s="31"/>
      <c r="I5" s="81" t="s">
        <v>198</v>
      </c>
      <c r="J5" s="81"/>
      <c r="K5" s="81"/>
      <c r="L5" s="81"/>
      <c r="M5" s="81"/>
      <c r="N5" s="81"/>
      <c r="O5" s="32"/>
      <c r="R5" s="67" t="s">
        <v>199</v>
      </c>
      <c r="S5" s="67"/>
      <c r="T5" s="67"/>
      <c r="U5" s="67"/>
      <c r="V5" s="67"/>
      <c r="W5" s="67"/>
      <c r="X5" s="4"/>
      <c r="AA5" s="67" t="s">
        <v>201</v>
      </c>
      <c r="AB5" s="67"/>
      <c r="AC5" s="67"/>
      <c r="AD5" s="67"/>
      <c r="AE5" s="67"/>
      <c r="AF5" s="67"/>
      <c r="AG5" s="4"/>
      <c r="AJ5" s="67" t="s">
        <v>202</v>
      </c>
      <c r="AK5" s="67"/>
      <c r="AL5" s="67"/>
      <c r="AM5" s="67"/>
      <c r="AN5" s="67"/>
      <c r="AO5" s="67"/>
      <c r="AP5" s="4"/>
      <c r="AR5" s="67" t="s">
        <v>203</v>
      </c>
      <c r="AS5" s="67"/>
      <c r="AT5" s="67"/>
      <c r="AU5" s="67"/>
      <c r="AV5" s="67"/>
      <c r="AW5" s="67"/>
      <c r="AX5" s="4"/>
    </row>
    <row r="6" spans="1:50" ht="16.5" customHeight="1" x14ac:dyDescent="0.25">
      <c r="A6" s="69" t="s">
        <v>19</v>
      </c>
      <c r="B6" s="71" t="s">
        <v>1</v>
      </c>
      <c r="C6" s="71"/>
      <c r="D6" s="71"/>
      <c r="E6" s="71"/>
      <c r="F6" s="71" t="s">
        <v>55</v>
      </c>
      <c r="G6" s="71" t="s">
        <v>150</v>
      </c>
      <c r="I6" s="73" t="s">
        <v>0</v>
      </c>
      <c r="J6" s="75" t="s">
        <v>1</v>
      </c>
      <c r="K6" s="75"/>
      <c r="L6" s="75"/>
      <c r="M6" s="75"/>
      <c r="N6" s="63" t="s">
        <v>2</v>
      </c>
      <c r="O6" s="63" t="s">
        <v>150</v>
      </c>
      <c r="R6" s="82" t="s">
        <v>70</v>
      </c>
      <c r="S6" s="75" t="s">
        <v>1</v>
      </c>
      <c r="T6" s="75"/>
      <c r="U6" s="75"/>
      <c r="V6" s="75"/>
      <c r="W6" s="63" t="s">
        <v>2</v>
      </c>
      <c r="X6" s="63" t="s">
        <v>150</v>
      </c>
      <c r="AA6" s="82" t="s">
        <v>70</v>
      </c>
      <c r="AB6" s="75" t="s">
        <v>1</v>
      </c>
      <c r="AC6" s="75"/>
      <c r="AD6" s="75"/>
      <c r="AE6" s="75"/>
      <c r="AF6" s="63" t="s">
        <v>2</v>
      </c>
      <c r="AG6" s="63" t="s">
        <v>150</v>
      </c>
      <c r="AJ6" s="73" t="s">
        <v>56</v>
      </c>
      <c r="AK6" s="75" t="s">
        <v>1</v>
      </c>
      <c r="AL6" s="75"/>
      <c r="AM6" s="75"/>
      <c r="AN6" s="75"/>
      <c r="AO6" s="63" t="s">
        <v>2</v>
      </c>
      <c r="AP6" s="63" t="s">
        <v>150</v>
      </c>
      <c r="AR6" s="73" t="s">
        <v>75</v>
      </c>
      <c r="AS6" s="75" t="s">
        <v>1</v>
      </c>
      <c r="AT6" s="75"/>
      <c r="AU6" s="75"/>
      <c r="AV6" s="33"/>
      <c r="AW6" s="63" t="s">
        <v>2</v>
      </c>
      <c r="AX6" s="63" t="s">
        <v>150</v>
      </c>
    </row>
    <row r="7" spans="1:50" ht="15" customHeight="1" x14ac:dyDescent="0.25">
      <c r="A7" s="70"/>
      <c r="B7" s="15" t="s">
        <v>3</v>
      </c>
      <c r="C7" s="15" t="s">
        <v>150</v>
      </c>
      <c r="D7" s="15" t="s">
        <v>4</v>
      </c>
      <c r="E7" s="15" t="s">
        <v>150</v>
      </c>
      <c r="F7" s="72"/>
      <c r="G7" s="71"/>
      <c r="I7" s="74"/>
      <c r="J7" s="5" t="s">
        <v>3</v>
      </c>
      <c r="K7" s="5" t="s">
        <v>150</v>
      </c>
      <c r="L7" s="5" t="s">
        <v>4</v>
      </c>
      <c r="M7" s="5" t="s">
        <v>150</v>
      </c>
      <c r="N7" s="68"/>
      <c r="O7" s="63"/>
      <c r="R7" s="83"/>
      <c r="S7" s="5" t="s">
        <v>3</v>
      </c>
      <c r="T7" s="5" t="s">
        <v>150</v>
      </c>
      <c r="U7" s="5" t="s">
        <v>4</v>
      </c>
      <c r="V7" s="5" t="s">
        <v>150</v>
      </c>
      <c r="W7" s="68"/>
      <c r="X7" s="63"/>
      <c r="AA7" s="83"/>
      <c r="AB7" s="5" t="s">
        <v>3</v>
      </c>
      <c r="AC7" s="5" t="s">
        <v>150</v>
      </c>
      <c r="AD7" s="5" t="s">
        <v>4</v>
      </c>
      <c r="AE7" s="5" t="s">
        <v>150</v>
      </c>
      <c r="AF7" s="68"/>
      <c r="AG7" s="63"/>
      <c r="AJ7" s="74"/>
      <c r="AK7" s="5" t="s">
        <v>3</v>
      </c>
      <c r="AL7" s="5" t="s">
        <v>150</v>
      </c>
      <c r="AM7" s="5" t="s">
        <v>4</v>
      </c>
      <c r="AN7" s="5" t="s">
        <v>150</v>
      </c>
      <c r="AO7" s="68"/>
      <c r="AP7" s="63"/>
      <c r="AR7" s="74"/>
      <c r="AS7" s="5" t="s">
        <v>3</v>
      </c>
      <c r="AT7" s="5" t="s">
        <v>150</v>
      </c>
      <c r="AU7" s="5" t="s">
        <v>4</v>
      </c>
      <c r="AV7" s="5" t="s">
        <v>150</v>
      </c>
      <c r="AW7" s="68"/>
      <c r="AX7" s="63"/>
    </row>
    <row r="8" spans="1:50" x14ac:dyDescent="0.25">
      <c r="A8" s="16" t="s">
        <v>94</v>
      </c>
      <c r="B8" s="34">
        <v>28</v>
      </c>
      <c r="C8" s="35">
        <f>+(B8/F8)*100</f>
        <v>53.846153846153847</v>
      </c>
      <c r="D8" s="34">
        <v>24</v>
      </c>
      <c r="E8" s="35">
        <f>+(D8/F8)*100</f>
        <v>46.153846153846153</v>
      </c>
      <c r="F8" s="34">
        <v>52</v>
      </c>
      <c r="G8" s="35">
        <f>+(F8/$F$58)*100</f>
        <v>9.7807788885649529E-3</v>
      </c>
      <c r="I8" s="16" t="s">
        <v>5</v>
      </c>
      <c r="J8" s="7">
        <v>6301</v>
      </c>
      <c r="K8" s="8">
        <f>+(J8/N8)*100</f>
        <v>63.129946899108305</v>
      </c>
      <c r="L8" s="7">
        <v>3680</v>
      </c>
      <c r="M8" s="8">
        <f>+(L8/N8)*100</f>
        <v>36.870053100891695</v>
      </c>
      <c r="N8" s="7">
        <v>9981</v>
      </c>
      <c r="O8" s="8">
        <f>+(N8/$N$22)*100</f>
        <v>1.8773452708993614</v>
      </c>
      <c r="R8" s="16" t="s">
        <v>60</v>
      </c>
      <c r="S8" s="36">
        <v>60539</v>
      </c>
      <c r="T8" s="37">
        <f>+(S8/W8)*100</f>
        <v>67.460441274793851</v>
      </c>
      <c r="U8" s="36">
        <v>29201</v>
      </c>
      <c r="V8" s="37">
        <f>+(U8/W8)*100</f>
        <v>32.539558725206149</v>
      </c>
      <c r="W8" s="36">
        <v>89740</v>
      </c>
      <c r="X8" s="37">
        <f>+(W8/$W$18)*100</f>
        <v>16.87936725884267</v>
      </c>
      <c r="AA8" s="16" t="s">
        <v>57</v>
      </c>
      <c r="AB8" s="34">
        <v>199494</v>
      </c>
      <c r="AC8" s="35">
        <f>+(AB8/AF8)*100</f>
        <v>64.834982693901438</v>
      </c>
      <c r="AD8" s="34">
        <v>108201</v>
      </c>
      <c r="AE8" s="35">
        <f>+(AD8/AF8)*100</f>
        <v>35.165017306098569</v>
      </c>
      <c r="AF8" s="34">
        <v>307695</v>
      </c>
      <c r="AG8" s="35">
        <f>+(AF8/$AF$10)*100</f>
        <v>57.874937694557559</v>
      </c>
      <c r="AJ8" s="38" t="s">
        <v>84</v>
      </c>
      <c r="AK8" s="34">
        <v>1429</v>
      </c>
      <c r="AL8" s="35">
        <f>+(AK8/AO8)*100</f>
        <v>65.191605839416056</v>
      </c>
      <c r="AM8" s="34">
        <v>763</v>
      </c>
      <c r="AN8" s="35">
        <f>+(AM8/AO8)*100</f>
        <v>34.808394160583944</v>
      </c>
      <c r="AO8" s="34">
        <v>2192</v>
      </c>
      <c r="AP8" s="35">
        <f>+(AO8/$AO$11)*100</f>
        <v>0.41229744853335343</v>
      </c>
      <c r="AR8" s="16" t="s">
        <v>72</v>
      </c>
      <c r="AS8" s="7">
        <v>331751</v>
      </c>
      <c r="AT8" s="18">
        <f>+(AS8/AW8)*100</f>
        <v>67.140986539461778</v>
      </c>
      <c r="AU8" s="7">
        <v>162360</v>
      </c>
      <c r="AV8" s="18">
        <f>+(AU8/AW8)*100</f>
        <v>32.859013460538215</v>
      </c>
      <c r="AW8" s="7">
        <v>494111</v>
      </c>
      <c r="AX8" s="18">
        <f>+(AW8/$AW$13)*100</f>
        <v>92.9382776424561</v>
      </c>
    </row>
    <row r="9" spans="1:50" x14ac:dyDescent="0.25">
      <c r="A9" s="16" t="s">
        <v>20</v>
      </c>
      <c r="B9" s="34">
        <v>84</v>
      </c>
      <c r="C9" s="35">
        <f t="shared" ref="C9:C58" si="0">+(B9/F9)*100</f>
        <v>40.579710144927539</v>
      </c>
      <c r="D9" s="34">
        <v>123</v>
      </c>
      <c r="E9" s="35">
        <f t="shared" ref="E9:E58" si="1">+(D9/F9)*100</f>
        <v>59.420289855072461</v>
      </c>
      <c r="F9" s="34">
        <v>207</v>
      </c>
      <c r="G9" s="35">
        <f t="shared" ref="G9:G58" si="2">+(F9/$F$58)*100</f>
        <v>3.893502365255664E-2</v>
      </c>
      <c r="I9" s="16" t="s">
        <v>6</v>
      </c>
      <c r="J9" s="7">
        <v>4725</v>
      </c>
      <c r="K9" s="8">
        <f t="shared" ref="K9:K22" si="3">+(J9/N9)*100</f>
        <v>73.540856031128413</v>
      </c>
      <c r="L9" s="7">
        <v>1700</v>
      </c>
      <c r="M9" s="8">
        <f t="shared" ref="M9:M22" si="4">+(L9/N9)*100</f>
        <v>26.459143968871597</v>
      </c>
      <c r="N9" s="7">
        <v>6425</v>
      </c>
      <c r="O9" s="8">
        <f t="shared" ref="O9:O22" si="5">+(N9/$N$22)*100</f>
        <v>1.2084904684428812</v>
      </c>
      <c r="R9" s="16" t="s">
        <v>61</v>
      </c>
      <c r="S9" s="36">
        <v>139726</v>
      </c>
      <c r="T9" s="37">
        <f t="shared" ref="T9:T18" si="6">+(S9/W9)*100</f>
        <v>66.024344604683691</v>
      </c>
      <c r="U9" s="36">
        <v>71902</v>
      </c>
      <c r="V9" s="37">
        <f t="shared" ref="V9:V18" si="7">+(U9/W9)*100</f>
        <v>33.975655395316309</v>
      </c>
      <c r="W9" s="36">
        <v>211628</v>
      </c>
      <c r="X9" s="37">
        <f t="shared" ref="X9:X18" si="8">+(W9/$W$18)*100</f>
        <v>39.805512973638919</v>
      </c>
      <c r="AA9" s="16" t="s">
        <v>58</v>
      </c>
      <c r="AB9" s="34">
        <v>155173</v>
      </c>
      <c r="AC9" s="35">
        <f>+(AB9/AF9)*100</f>
        <v>69.286033220217888</v>
      </c>
      <c r="AD9" s="34">
        <v>68787</v>
      </c>
      <c r="AE9" s="35">
        <f>+(AD9/AF9)*100</f>
        <v>30.713966779782105</v>
      </c>
      <c r="AF9" s="34">
        <v>223960</v>
      </c>
      <c r="AG9" s="35">
        <f>+(AF9/$AF$10)*100</f>
        <v>42.125062305442441</v>
      </c>
      <c r="AJ9" s="38" t="s">
        <v>83</v>
      </c>
      <c r="AK9" s="34">
        <v>5164</v>
      </c>
      <c r="AL9" s="35">
        <f t="shared" ref="AL9:AL11" si="9">+(AK9/AO9)*100</f>
        <v>41.915584415584419</v>
      </c>
      <c r="AM9" s="34">
        <v>7156</v>
      </c>
      <c r="AN9" s="35">
        <f t="shared" ref="AN9:AN11" si="10">+(AM9/AO9)*100</f>
        <v>58.084415584415581</v>
      </c>
      <c r="AO9" s="34">
        <v>12320</v>
      </c>
      <c r="AP9" s="35">
        <f t="shared" ref="AP9:AP11" si="11">+(AO9/$AO$11)*100</f>
        <v>2.3172922289830811</v>
      </c>
      <c r="AR9" s="16" t="s">
        <v>111</v>
      </c>
      <c r="AS9" s="7">
        <v>42</v>
      </c>
      <c r="AT9" s="18">
        <f t="shared" ref="AT9:AT13" si="12">+(AS9/AW9)*100</f>
        <v>36.84210526315789</v>
      </c>
      <c r="AU9" s="7">
        <v>72</v>
      </c>
      <c r="AV9" s="18">
        <f t="shared" ref="AV9:AV13" si="13">+(AU9/AW9)*100</f>
        <v>63.157894736842103</v>
      </c>
      <c r="AW9" s="7">
        <v>114</v>
      </c>
      <c r="AX9" s="18">
        <f t="shared" ref="AX9:AX11" si="14">+(AW9/$AW$13)*100</f>
        <v>2.1442476794161627E-2</v>
      </c>
    </row>
    <row r="10" spans="1:50" x14ac:dyDescent="0.25">
      <c r="A10" s="16" t="s">
        <v>21</v>
      </c>
      <c r="B10" s="34">
        <v>107</v>
      </c>
      <c r="C10" s="35">
        <f t="shared" si="0"/>
        <v>71.812080536912745</v>
      </c>
      <c r="D10" s="34">
        <v>42</v>
      </c>
      <c r="E10" s="35">
        <f t="shared" si="1"/>
        <v>28.187919463087248</v>
      </c>
      <c r="F10" s="34">
        <v>149</v>
      </c>
      <c r="G10" s="35">
        <f t="shared" si="2"/>
        <v>2.8025693353772654E-2</v>
      </c>
      <c r="I10" s="16" t="s">
        <v>7</v>
      </c>
      <c r="J10" s="7">
        <v>2414</v>
      </c>
      <c r="K10" s="8">
        <f t="shared" si="3"/>
        <v>38.841512469831052</v>
      </c>
      <c r="L10" s="7">
        <v>3801</v>
      </c>
      <c r="M10" s="8">
        <f t="shared" si="4"/>
        <v>61.158487530168948</v>
      </c>
      <c r="N10" s="7">
        <v>6215</v>
      </c>
      <c r="O10" s="8">
        <f t="shared" si="5"/>
        <v>1.1689911690852151</v>
      </c>
      <c r="R10" s="16" t="s">
        <v>62</v>
      </c>
      <c r="S10" s="36">
        <v>70191</v>
      </c>
      <c r="T10" s="37">
        <f t="shared" si="6"/>
        <v>66.727825838958083</v>
      </c>
      <c r="U10" s="36">
        <v>34999</v>
      </c>
      <c r="V10" s="37">
        <f t="shared" si="7"/>
        <v>33.272174161041924</v>
      </c>
      <c r="W10" s="36">
        <v>105190</v>
      </c>
      <c r="X10" s="37">
        <f t="shared" si="8"/>
        <v>19.785387140156679</v>
      </c>
      <c r="AA10" s="39" t="s">
        <v>52</v>
      </c>
      <c r="AB10" s="40">
        <v>354667</v>
      </c>
      <c r="AC10" s="41">
        <f>+(AB10/AF10)*100</f>
        <v>66.709990501358959</v>
      </c>
      <c r="AD10" s="40">
        <v>176988</v>
      </c>
      <c r="AE10" s="41">
        <f>+(AD10/AF10)*100</f>
        <v>33.290009498641041</v>
      </c>
      <c r="AF10" s="40">
        <v>531655</v>
      </c>
      <c r="AG10" s="41">
        <f>+(AF10/$AF$10)*100</f>
        <v>100</v>
      </c>
      <c r="AJ10" s="38" t="s">
        <v>110</v>
      </c>
      <c r="AK10" s="34">
        <v>348074</v>
      </c>
      <c r="AL10" s="35">
        <f t="shared" si="9"/>
        <v>67.30710847869932</v>
      </c>
      <c r="AM10" s="34">
        <v>169069</v>
      </c>
      <c r="AN10" s="35">
        <f t="shared" si="10"/>
        <v>32.69289152130068</v>
      </c>
      <c r="AO10" s="34">
        <v>517143</v>
      </c>
      <c r="AP10" s="35">
        <f t="shared" si="11"/>
        <v>97.270410322483571</v>
      </c>
      <c r="AR10" s="16" t="s">
        <v>112</v>
      </c>
      <c r="AS10" s="7">
        <v>2370</v>
      </c>
      <c r="AT10" s="18">
        <f t="shared" si="12"/>
        <v>82.092137166608936</v>
      </c>
      <c r="AU10" s="7">
        <v>517</v>
      </c>
      <c r="AV10" s="18">
        <f t="shared" si="13"/>
        <v>17.907862833391064</v>
      </c>
      <c r="AW10" s="7">
        <v>2887</v>
      </c>
      <c r="AX10" s="18">
        <f t="shared" si="14"/>
        <v>0.54302132021705807</v>
      </c>
    </row>
    <row r="11" spans="1:50" x14ac:dyDescent="0.25">
      <c r="A11" s="16" t="s">
        <v>22</v>
      </c>
      <c r="B11" s="34">
        <v>174</v>
      </c>
      <c r="C11" s="35">
        <f t="shared" si="0"/>
        <v>71.900826446281002</v>
      </c>
      <c r="D11" s="34">
        <v>68</v>
      </c>
      <c r="E11" s="35">
        <f t="shared" si="1"/>
        <v>28.099173553719009</v>
      </c>
      <c r="F11" s="34">
        <v>242</v>
      </c>
      <c r="G11" s="35">
        <f t="shared" si="2"/>
        <v>4.5518240212167667E-2</v>
      </c>
      <c r="I11" s="16" t="s">
        <v>8</v>
      </c>
      <c r="J11" s="7">
        <v>1164</v>
      </c>
      <c r="K11" s="8">
        <f t="shared" si="3"/>
        <v>53.492647058823529</v>
      </c>
      <c r="L11" s="7">
        <v>1012</v>
      </c>
      <c r="M11" s="8">
        <f t="shared" si="4"/>
        <v>46.507352941176471</v>
      </c>
      <c r="N11" s="7">
        <v>2176</v>
      </c>
      <c r="O11" s="8">
        <f t="shared" si="5"/>
        <v>0.40928797810610262</v>
      </c>
      <c r="R11" s="16" t="s">
        <v>63</v>
      </c>
      <c r="S11" s="36">
        <v>38882</v>
      </c>
      <c r="T11" s="37">
        <f t="shared" si="6"/>
        <v>68.438561596817621</v>
      </c>
      <c r="U11" s="36">
        <v>17931</v>
      </c>
      <c r="V11" s="37">
        <f t="shared" si="7"/>
        <v>31.561438403182368</v>
      </c>
      <c r="W11" s="36">
        <v>56813</v>
      </c>
      <c r="X11" s="37">
        <f t="shared" si="8"/>
        <v>10.686065211462321</v>
      </c>
      <c r="AA11" s="76" t="s">
        <v>223</v>
      </c>
      <c r="AB11" s="76"/>
      <c r="AC11" s="76"/>
      <c r="AD11" s="76"/>
      <c r="AE11" s="76"/>
      <c r="AF11" s="76"/>
      <c r="AG11" s="11"/>
      <c r="AJ11" s="42" t="s">
        <v>2</v>
      </c>
      <c r="AK11" s="43">
        <v>354667</v>
      </c>
      <c r="AL11" s="44">
        <f t="shared" si="9"/>
        <v>66.709990501358959</v>
      </c>
      <c r="AM11" s="43">
        <v>176988</v>
      </c>
      <c r="AN11" s="44">
        <f t="shared" si="10"/>
        <v>33.290009498641041</v>
      </c>
      <c r="AO11" s="43">
        <v>531655</v>
      </c>
      <c r="AP11" s="44">
        <f t="shared" si="11"/>
        <v>100</v>
      </c>
      <c r="AR11" s="16" t="s">
        <v>113</v>
      </c>
      <c r="AS11" s="7">
        <v>12574</v>
      </c>
      <c r="AT11" s="18">
        <f t="shared" si="12"/>
        <v>75.140432652085579</v>
      </c>
      <c r="AU11" s="7">
        <v>4160</v>
      </c>
      <c r="AV11" s="18">
        <f t="shared" si="13"/>
        <v>24.859567347914428</v>
      </c>
      <c r="AW11" s="7">
        <v>16734</v>
      </c>
      <c r="AX11" s="18">
        <f t="shared" si="14"/>
        <v>3.1475298831008831</v>
      </c>
    </row>
    <row r="12" spans="1:50" x14ac:dyDescent="0.25">
      <c r="A12" s="16" t="s">
        <v>95</v>
      </c>
      <c r="B12" s="34">
        <v>168</v>
      </c>
      <c r="C12" s="35">
        <f t="shared" si="0"/>
        <v>63.39622641509434</v>
      </c>
      <c r="D12" s="34">
        <v>97</v>
      </c>
      <c r="E12" s="35">
        <f t="shared" si="1"/>
        <v>36.60377358490566</v>
      </c>
      <c r="F12" s="34">
        <v>265</v>
      </c>
      <c r="G12" s="35">
        <f t="shared" si="2"/>
        <v>4.9844353951340625E-2</v>
      </c>
      <c r="I12" s="16" t="s">
        <v>9</v>
      </c>
      <c r="J12" s="7">
        <v>21149</v>
      </c>
      <c r="K12" s="8">
        <f t="shared" si="3"/>
        <v>60.07214679316025</v>
      </c>
      <c r="L12" s="7">
        <v>14057</v>
      </c>
      <c r="M12" s="8">
        <f t="shared" si="4"/>
        <v>39.927853206839742</v>
      </c>
      <c r="N12" s="7">
        <v>35206</v>
      </c>
      <c r="O12" s="8">
        <f t="shared" si="5"/>
        <v>6.6219634913618792</v>
      </c>
      <c r="R12" s="16" t="s">
        <v>64</v>
      </c>
      <c r="S12" s="36">
        <v>21997</v>
      </c>
      <c r="T12" s="37">
        <f t="shared" si="6"/>
        <v>67.70599279756226</v>
      </c>
      <c r="U12" s="36">
        <v>10492</v>
      </c>
      <c r="V12" s="37">
        <f t="shared" si="7"/>
        <v>32.294007202437747</v>
      </c>
      <c r="W12" s="36">
        <v>32489</v>
      </c>
      <c r="X12" s="37">
        <f t="shared" si="8"/>
        <v>6.1109177944343607</v>
      </c>
      <c r="AJ12" s="76" t="s">
        <v>223</v>
      </c>
      <c r="AK12" s="76"/>
      <c r="AL12" s="76"/>
      <c r="AM12" s="76"/>
      <c r="AN12" s="76"/>
      <c r="AO12" s="76"/>
      <c r="AP12" s="11"/>
      <c r="AR12" s="16" t="s">
        <v>74</v>
      </c>
      <c r="AS12" s="7">
        <v>7930</v>
      </c>
      <c r="AT12" s="18">
        <f t="shared" si="12"/>
        <v>44.528047616373748</v>
      </c>
      <c r="AU12" s="7">
        <v>9879</v>
      </c>
      <c r="AV12" s="18">
        <f t="shared" si="13"/>
        <v>55.471952383626252</v>
      </c>
      <c r="AW12" s="7">
        <v>17809</v>
      </c>
      <c r="AX12" s="18">
        <f>+(AW12/$AW$13)*100</f>
        <v>3.3497286774317931</v>
      </c>
    </row>
    <row r="13" spans="1:50" ht="24.75" customHeight="1" x14ac:dyDescent="0.25">
      <c r="A13" s="45" t="s">
        <v>23</v>
      </c>
      <c r="B13" s="34">
        <v>102</v>
      </c>
      <c r="C13" s="35">
        <f t="shared" si="0"/>
        <v>61.445783132530117</v>
      </c>
      <c r="D13" s="34">
        <v>64</v>
      </c>
      <c r="E13" s="35">
        <f t="shared" si="1"/>
        <v>38.554216867469883</v>
      </c>
      <c r="F13" s="34">
        <v>166</v>
      </c>
      <c r="G13" s="35">
        <f t="shared" si="2"/>
        <v>3.1223255682726579E-2</v>
      </c>
      <c r="I13" s="16" t="s">
        <v>10</v>
      </c>
      <c r="J13" s="7">
        <v>67191</v>
      </c>
      <c r="K13" s="8">
        <f t="shared" si="3"/>
        <v>78.742529005039259</v>
      </c>
      <c r="L13" s="7">
        <v>18139</v>
      </c>
      <c r="M13" s="8">
        <f t="shared" si="4"/>
        <v>21.257470994960741</v>
      </c>
      <c r="N13" s="7">
        <v>85330</v>
      </c>
      <c r="O13" s="8">
        <f t="shared" si="5"/>
        <v>16.049881972331683</v>
      </c>
      <c r="R13" s="16" t="s">
        <v>65</v>
      </c>
      <c r="S13" s="36">
        <v>12491</v>
      </c>
      <c r="T13" s="37">
        <f t="shared" si="6"/>
        <v>67.369613289466585</v>
      </c>
      <c r="U13" s="36">
        <v>6050</v>
      </c>
      <c r="V13" s="37">
        <f t="shared" si="7"/>
        <v>32.630386710533408</v>
      </c>
      <c r="W13" s="36">
        <v>18541</v>
      </c>
      <c r="X13" s="37">
        <f t="shared" si="8"/>
        <v>3.4874119494785152</v>
      </c>
      <c r="AR13" s="19" t="s">
        <v>52</v>
      </c>
      <c r="AS13" s="46">
        <v>354667</v>
      </c>
      <c r="AT13" s="47">
        <f t="shared" si="12"/>
        <v>66.709990501358959</v>
      </c>
      <c r="AU13" s="46">
        <v>176988</v>
      </c>
      <c r="AV13" s="47">
        <f t="shared" si="13"/>
        <v>33.290009498641041</v>
      </c>
      <c r="AW13" s="46">
        <v>531655</v>
      </c>
      <c r="AX13" s="47">
        <f>+(AW13/$AW$13)*100</f>
        <v>100</v>
      </c>
    </row>
    <row r="14" spans="1:50" ht="15.75" customHeight="1" x14ac:dyDescent="0.25">
      <c r="A14" s="16" t="s">
        <v>24</v>
      </c>
      <c r="B14" s="34">
        <v>540</v>
      </c>
      <c r="C14" s="35">
        <f t="shared" si="0"/>
        <v>34.112444725205307</v>
      </c>
      <c r="D14" s="34">
        <v>1043</v>
      </c>
      <c r="E14" s="35">
        <f t="shared" si="1"/>
        <v>65.887555274794693</v>
      </c>
      <c r="F14" s="34">
        <v>1583</v>
      </c>
      <c r="G14" s="35">
        <f t="shared" si="2"/>
        <v>0.29774948039612154</v>
      </c>
      <c r="I14" s="16" t="s">
        <v>11</v>
      </c>
      <c r="J14" s="7">
        <v>54324</v>
      </c>
      <c r="K14" s="8">
        <f t="shared" si="3"/>
        <v>84.699939192665695</v>
      </c>
      <c r="L14" s="7">
        <v>9813</v>
      </c>
      <c r="M14" s="8">
        <f t="shared" si="4"/>
        <v>15.300060807334301</v>
      </c>
      <c r="N14" s="7">
        <v>64137</v>
      </c>
      <c r="O14" s="8">
        <f t="shared" si="5"/>
        <v>12.063650299536354</v>
      </c>
      <c r="R14" s="16" t="s">
        <v>66</v>
      </c>
      <c r="S14" s="36">
        <v>6190</v>
      </c>
      <c r="T14" s="37">
        <f t="shared" si="6"/>
        <v>65.440321387038807</v>
      </c>
      <c r="U14" s="36">
        <v>3269</v>
      </c>
      <c r="V14" s="37">
        <f t="shared" si="7"/>
        <v>34.5596786129612</v>
      </c>
      <c r="W14" s="36">
        <v>9459</v>
      </c>
      <c r="X14" s="37">
        <f t="shared" si="8"/>
        <v>1.7791612982103058</v>
      </c>
      <c r="AR14" s="76" t="s">
        <v>223</v>
      </c>
      <c r="AS14" s="76"/>
      <c r="AT14" s="76"/>
      <c r="AU14" s="76"/>
      <c r="AV14" s="76"/>
      <c r="AW14" s="76"/>
    </row>
    <row r="15" spans="1:50" x14ac:dyDescent="0.25">
      <c r="A15" s="16" t="s">
        <v>25</v>
      </c>
      <c r="B15" s="34">
        <v>27</v>
      </c>
      <c r="C15" s="35">
        <f t="shared" si="0"/>
        <v>16.875</v>
      </c>
      <c r="D15" s="34">
        <v>133</v>
      </c>
      <c r="E15" s="35">
        <f t="shared" si="1"/>
        <v>83.125</v>
      </c>
      <c r="F15" s="34">
        <v>160</v>
      </c>
      <c r="G15" s="35">
        <f t="shared" si="2"/>
        <v>3.0094704272507548E-2</v>
      </c>
      <c r="I15" s="16" t="s">
        <v>12</v>
      </c>
      <c r="J15" s="7">
        <v>14603</v>
      </c>
      <c r="K15" s="8">
        <f t="shared" si="3"/>
        <v>30.83468823243734</v>
      </c>
      <c r="L15" s="7">
        <v>32756</v>
      </c>
      <c r="M15" s="8">
        <f t="shared" si="4"/>
        <v>69.16531176756267</v>
      </c>
      <c r="N15" s="7">
        <v>47359</v>
      </c>
      <c r="O15" s="8">
        <f t="shared" si="5"/>
        <v>8.9078443727605308</v>
      </c>
      <c r="R15" s="16" t="s">
        <v>67</v>
      </c>
      <c r="S15" s="36">
        <v>2906</v>
      </c>
      <c r="T15" s="37">
        <f t="shared" si="6"/>
        <v>63.896218117853998</v>
      </c>
      <c r="U15" s="36">
        <v>1642</v>
      </c>
      <c r="V15" s="37">
        <f t="shared" si="7"/>
        <v>36.103781882145995</v>
      </c>
      <c r="W15" s="36">
        <v>4548</v>
      </c>
      <c r="X15" s="37">
        <f t="shared" si="8"/>
        <v>0.85544196894602709</v>
      </c>
    </row>
    <row r="16" spans="1:50" x14ac:dyDescent="0.25">
      <c r="A16" s="16" t="s">
        <v>26</v>
      </c>
      <c r="B16" s="34">
        <v>81</v>
      </c>
      <c r="C16" s="35">
        <f t="shared" si="0"/>
        <v>62.307692307692307</v>
      </c>
      <c r="D16" s="34">
        <v>49</v>
      </c>
      <c r="E16" s="35">
        <f t="shared" si="1"/>
        <v>37.692307692307693</v>
      </c>
      <c r="F16" s="34">
        <v>130</v>
      </c>
      <c r="G16" s="35">
        <f t="shared" si="2"/>
        <v>2.4451947221412383E-2</v>
      </c>
      <c r="I16" s="16" t="s">
        <v>13</v>
      </c>
      <c r="J16" s="7">
        <v>1146</v>
      </c>
      <c r="K16" s="8">
        <f t="shared" si="3"/>
        <v>68.092691622103388</v>
      </c>
      <c r="L16" s="7">
        <v>537</v>
      </c>
      <c r="M16" s="8">
        <f t="shared" si="4"/>
        <v>31.907308377896616</v>
      </c>
      <c r="N16" s="7">
        <v>1683</v>
      </c>
      <c r="O16" s="8">
        <f t="shared" si="5"/>
        <v>0.31655867056643877</v>
      </c>
      <c r="R16" s="16" t="s">
        <v>68</v>
      </c>
      <c r="S16" s="36">
        <v>1178</v>
      </c>
      <c r="T16" s="37">
        <f t="shared" si="6"/>
        <v>57.830142366224848</v>
      </c>
      <c r="U16" s="36">
        <v>859</v>
      </c>
      <c r="V16" s="37">
        <f t="shared" si="7"/>
        <v>42.169857633775159</v>
      </c>
      <c r="W16" s="36">
        <v>2037</v>
      </c>
      <c r="X16" s="37">
        <f t="shared" si="8"/>
        <v>0.38314320376936167</v>
      </c>
    </row>
    <row r="17" spans="1:24" x14ac:dyDescent="0.25">
      <c r="A17" s="16" t="s">
        <v>27</v>
      </c>
      <c r="B17" s="34">
        <v>561</v>
      </c>
      <c r="C17" s="35">
        <f t="shared" si="0"/>
        <v>29.097510373443985</v>
      </c>
      <c r="D17" s="34">
        <v>1367</v>
      </c>
      <c r="E17" s="35">
        <f t="shared" si="1"/>
        <v>70.902489626556019</v>
      </c>
      <c r="F17" s="34">
        <v>1928</v>
      </c>
      <c r="G17" s="35">
        <f t="shared" si="2"/>
        <v>0.3626411864837159</v>
      </c>
      <c r="I17" s="16" t="s">
        <v>14</v>
      </c>
      <c r="J17" s="7">
        <v>81</v>
      </c>
      <c r="K17" s="8">
        <f t="shared" si="3"/>
        <v>21.891891891891895</v>
      </c>
      <c r="L17" s="7">
        <v>289</v>
      </c>
      <c r="M17" s="8">
        <f t="shared" si="4"/>
        <v>78.108108108108112</v>
      </c>
      <c r="N17" s="7">
        <v>370</v>
      </c>
      <c r="O17" s="8">
        <f t="shared" si="5"/>
        <v>6.9594003630173706E-2</v>
      </c>
      <c r="R17" s="16" t="s">
        <v>69</v>
      </c>
      <c r="S17" s="36">
        <v>567</v>
      </c>
      <c r="T17" s="37">
        <f t="shared" si="6"/>
        <v>46.859504132231407</v>
      </c>
      <c r="U17" s="36">
        <v>643</v>
      </c>
      <c r="V17" s="37">
        <f t="shared" si="7"/>
        <v>53.1404958677686</v>
      </c>
      <c r="W17" s="36">
        <v>1210</v>
      </c>
      <c r="X17" s="37">
        <f t="shared" si="8"/>
        <v>0.22759120106083833</v>
      </c>
    </row>
    <row r="18" spans="1:24" x14ac:dyDescent="0.25">
      <c r="A18" s="16" t="s">
        <v>28</v>
      </c>
      <c r="B18" s="34">
        <v>189</v>
      </c>
      <c r="C18" s="35">
        <f t="shared" si="0"/>
        <v>87.906976744186053</v>
      </c>
      <c r="D18" s="34">
        <v>26</v>
      </c>
      <c r="E18" s="35">
        <f t="shared" si="1"/>
        <v>12.093023255813954</v>
      </c>
      <c r="F18" s="34">
        <v>215</v>
      </c>
      <c r="G18" s="35">
        <f t="shared" si="2"/>
        <v>4.0439758866182014E-2</v>
      </c>
      <c r="I18" s="16" t="s">
        <v>15</v>
      </c>
      <c r="J18" s="7">
        <v>74717</v>
      </c>
      <c r="K18" s="8">
        <f t="shared" si="3"/>
        <v>66.743787183106136</v>
      </c>
      <c r="L18" s="7">
        <v>37229</v>
      </c>
      <c r="M18" s="8">
        <f t="shared" si="4"/>
        <v>33.256212816893857</v>
      </c>
      <c r="N18" s="7">
        <v>111946</v>
      </c>
      <c r="O18" s="8">
        <f t="shared" si="5"/>
        <v>21.056136028063314</v>
      </c>
      <c r="R18" s="42" t="s">
        <v>2</v>
      </c>
      <c r="S18" s="12">
        <v>354667</v>
      </c>
      <c r="T18" s="48">
        <f t="shared" si="6"/>
        <v>66.709990501358959</v>
      </c>
      <c r="U18" s="12">
        <v>176988</v>
      </c>
      <c r="V18" s="48">
        <f t="shared" si="7"/>
        <v>33.290009498641041</v>
      </c>
      <c r="W18" s="12">
        <v>531655</v>
      </c>
      <c r="X18" s="12">
        <f t="shared" si="8"/>
        <v>100</v>
      </c>
    </row>
    <row r="19" spans="1:24" ht="33" customHeight="1" x14ac:dyDescent="0.25">
      <c r="A19" s="23" t="s">
        <v>96</v>
      </c>
      <c r="B19" s="34">
        <v>132</v>
      </c>
      <c r="C19" s="35">
        <f t="shared" si="0"/>
        <v>63.46153846153846</v>
      </c>
      <c r="D19" s="34">
        <v>76</v>
      </c>
      <c r="E19" s="35">
        <f t="shared" si="1"/>
        <v>36.538461538461533</v>
      </c>
      <c r="F19" s="34">
        <v>208</v>
      </c>
      <c r="G19" s="35">
        <f t="shared" si="2"/>
        <v>3.9123115554259812E-2</v>
      </c>
      <c r="I19" s="16" t="s">
        <v>16</v>
      </c>
      <c r="J19" s="7">
        <v>63002</v>
      </c>
      <c r="K19" s="8">
        <f t="shared" si="3"/>
        <v>84.456479483089126</v>
      </c>
      <c r="L19" s="7">
        <v>11595</v>
      </c>
      <c r="M19" s="8">
        <f t="shared" si="4"/>
        <v>15.543520516910867</v>
      </c>
      <c r="N19" s="7">
        <v>74597</v>
      </c>
      <c r="O19" s="8">
        <f t="shared" si="5"/>
        <v>14.031091591351535</v>
      </c>
      <c r="R19" s="77" t="s">
        <v>223</v>
      </c>
      <c r="S19" s="77"/>
      <c r="T19" s="77"/>
      <c r="U19" s="77"/>
      <c r="V19" s="77"/>
      <c r="W19" s="77"/>
      <c r="X19" s="11"/>
    </row>
    <row r="20" spans="1:24" x14ac:dyDescent="0.25">
      <c r="A20" s="16" t="s">
        <v>97</v>
      </c>
      <c r="B20" s="34">
        <v>789</v>
      </c>
      <c r="C20" s="35">
        <f t="shared" si="0"/>
        <v>75.792507204610942</v>
      </c>
      <c r="D20" s="34">
        <v>252</v>
      </c>
      <c r="E20" s="35">
        <f t="shared" si="1"/>
        <v>24.207492795389047</v>
      </c>
      <c r="F20" s="34">
        <v>1041</v>
      </c>
      <c r="G20" s="35">
        <f t="shared" si="2"/>
        <v>0.19580366967300225</v>
      </c>
      <c r="I20" s="16" t="s">
        <v>17</v>
      </c>
      <c r="J20" s="7">
        <v>6604</v>
      </c>
      <c r="K20" s="8">
        <f t="shared" si="3"/>
        <v>21.597226764340373</v>
      </c>
      <c r="L20" s="7">
        <v>23974</v>
      </c>
      <c r="M20" s="8">
        <f t="shared" si="4"/>
        <v>78.402773235659623</v>
      </c>
      <c r="N20" s="7">
        <v>30578</v>
      </c>
      <c r="O20" s="8">
        <f>+(N20/$N$22)*100</f>
        <v>5.7514741702795993</v>
      </c>
    </row>
    <row r="21" spans="1:24" x14ac:dyDescent="0.25">
      <c r="A21" s="16" t="s">
        <v>29</v>
      </c>
      <c r="B21" s="34">
        <v>26</v>
      </c>
      <c r="C21" s="35">
        <f t="shared" si="0"/>
        <v>16.455696202531644</v>
      </c>
      <c r="D21" s="34">
        <v>132</v>
      </c>
      <c r="E21" s="35">
        <f t="shared" si="1"/>
        <v>83.544303797468359</v>
      </c>
      <c r="F21" s="34">
        <v>158</v>
      </c>
      <c r="G21" s="35">
        <f t="shared" si="2"/>
        <v>2.9718520469101201E-2</v>
      </c>
      <c r="I21" s="16" t="s">
        <v>18</v>
      </c>
      <c r="J21" s="7">
        <v>37246</v>
      </c>
      <c r="K21" s="8">
        <f t="shared" si="3"/>
        <v>66.92661539567311</v>
      </c>
      <c r="L21" s="7">
        <v>18406</v>
      </c>
      <c r="M21" s="8">
        <f t="shared" si="4"/>
        <v>33.07338460432689</v>
      </c>
      <c r="N21" s="7">
        <v>55652</v>
      </c>
      <c r="O21" s="8">
        <f t="shared" si="5"/>
        <v>10.467690513584937</v>
      </c>
    </row>
    <row r="22" spans="1:24" x14ac:dyDescent="0.25">
      <c r="A22" s="16" t="s">
        <v>98</v>
      </c>
      <c r="B22" s="34">
        <v>3</v>
      </c>
      <c r="C22" s="35">
        <f t="shared" si="0"/>
        <v>4.7619047619047619</v>
      </c>
      <c r="D22" s="34">
        <v>60</v>
      </c>
      <c r="E22" s="35">
        <f t="shared" si="1"/>
        <v>95.238095238095227</v>
      </c>
      <c r="F22" s="34">
        <v>63</v>
      </c>
      <c r="G22" s="35">
        <f t="shared" si="2"/>
        <v>1.1849789807299846E-2</v>
      </c>
      <c r="I22" s="19" t="s">
        <v>2</v>
      </c>
      <c r="J22" s="9">
        <v>354667</v>
      </c>
      <c r="K22" s="10">
        <f t="shared" si="3"/>
        <v>66.709990501358959</v>
      </c>
      <c r="L22" s="9">
        <v>176988</v>
      </c>
      <c r="M22" s="10">
        <f t="shared" si="4"/>
        <v>33.290009498641041</v>
      </c>
      <c r="N22" s="9">
        <v>531655</v>
      </c>
      <c r="O22" s="10">
        <f t="shared" si="5"/>
        <v>100</v>
      </c>
    </row>
    <row r="23" spans="1:24" ht="27.75" customHeight="1" x14ac:dyDescent="0.25">
      <c r="A23" s="23" t="s">
        <v>30</v>
      </c>
      <c r="B23" s="34">
        <v>26</v>
      </c>
      <c r="C23" s="35">
        <f t="shared" si="0"/>
        <v>44.067796610169488</v>
      </c>
      <c r="D23" s="34">
        <v>33</v>
      </c>
      <c r="E23" s="35">
        <f t="shared" si="1"/>
        <v>55.932203389830505</v>
      </c>
      <c r="F23" s="34">
        <v>59</v>
      </c>
      <c r="G23" s="35">
        <f t="shared" si="2"/>
        <v>1.1097422200487159E-2</v>
      </c>
      <c r="I23" s="77" t="s">
        <v>224</v>
      </c>
      <c r="J23" s="77"/>
      <c r="K23" s="77"/>
      <c r="L23" s="77"/>
      <c r="M23" s="77"/>
      <c r="N23" s="77"/>
      <c r="O23" s="11"/>
    </row>
    <row r="24" spans="1:24" x14ac:dyDescent="0.25">
      <c r="A24" s="16" t="s">
        <v>99</v>
      </c>
      <c r="B24" s="34">
        <v>3309</v>
      </c>
      <c r="C24" s="35">
        <f t="shared" si="0"/>
        <v>62.765553869499243</v>
      </c>
      <c r="D24" s="34">
        <v>1963</v>
      </c>
      <c r="E24" s="35">
        <f t="shared" si="1"/>
        <v>37.234446130500757</v>
      </c>
      <c r="F24" s="34">
        <v>5272</v>
      </c>
      <c r="G24" s="35">
        <f t="shared" si="2"/>
        <v>0.99162050577912364</v>
      </c>
    </row>
    <row r="25" spans="1:24" x14ac:dyDescent="0.25">
      <c r="A25" s="16" t="s">
        <v>100</v>
      </c>
      <c r="B25" s="34">
        <v>8</v>
      </c>
      <c r="C25" s="35">
        <f t="shared" si="0"/>
        <v>100</v>
      </c>
      <c r="D25" s="34">
        <v>0</v>
      </c>
      <c r="E25" s="35">
        <v>0</v>
      </c>
      <c r="F25" s="34">
        <v>8</v>
      </c>
      <c r="G25" s="62">
        <f t="shared" si="2"/>
        <v>1.5047352136253775E-3</v>
      </c>
    </row>
    <row r="26" spans="1:24" x14ac:dyDescent="0.25">
      <c r="A26" s="16" t="s">
        <v>31</v>
      </c>
      <c r="B26" s="34">
        <v>190</v>
      </c>
      <c r="C26" s="35">
        <f t="shared" si="0"/>
        <v>72.51908396946564</v>
      </c>
      <c r="D26" s="34">
        <v>72</v>
      </c>
      <c r="E26" s="35">
        <f t="shared" si="1"/>
        <v>27.480916030534353</v>
      </c>
      <c r="F26" s="34">
        <v>262</v>
      </c>
      <c r="G26" s="35">
        <f t="shared" si="2"/>
        <v>4.9280078246231103E-2</v>
      </c>
    </row>
    <row r="27" spans="1:24" x14ac:dyDescent="0.25">
      <c r="A27" s="16" t="s">
        <v>32</v>
      </c>
      <c r="B27" s="34">
        <v>742</v>
      </c>
      <c r="C27" s="35">
        <f t="shared" si="0"/>
        <v>16.5625</v>
      </c>
      <c r="D27" s="34">
        <v>3738</v>
      </c>
      <c r="E27" s="35">
        <f t="shared" si="1"/>
        <v>83.4375</v>
      </c>
      <c r="F27" s="34">
        <v>4480</v>
      </c>
      <c r="G27" s="35">
        <f t="shared" si="2"/>
        <v>0.84265171963021135</v>
      </c>
    </row>
    <row r="28" spans="1:24" x14ac:dyDescent="0.25">
      <c r="A28" s="16" t="s">
        <v>33</v>
      </c>
      <c r="B28" s="34">
        <v>4281</v>
      </c>
      <c r="C28" s="35">
        <f t="shared" si="0"/>
        <v>55.749446542518555</v>
      </c>
      <c r="D28" s="34">
        <v>3398</v>
      </c>
      <c r="E28" s="35">
        <f t="shared" si="1"/>
        <v>44.250553457481445</v>
      </c>
      <c r="F28" s="34">
        <v>7679</v>
      </c>
      <c r="G28" s="35">
        <f t="shared" si="2"/>
        <v>1.4443577131786591</v>
      </c>
    </row>
    <row r="29" spans="1:24" x14ac:dyDescent="0.25">
      <c r="A29" s="16" t="s">
        <v>192</v>
      </c>
      <c r="B29" s="34">
        <v>31269</v>
      </c>
      <c r="C29" s="61">
        <f t="shared" si="0"/>
        <v>83.246366008199786</v>
      </c>
      <c r="D29" s="34">
        <v>6293</v>
      </c>
      <c r="E29" s="35">
        <f t="shared" si="1"/>
        <v>16.753633991800225</v>
      </c>
      <c r="F29" s="34">
        <f>+B29+D29</f>
        <v>37562</v>
      </c>
      <c r="G29" s="35">
        <f>+(F29/$F$58)*100</f>
        <v>7.0651080117745524</v>
      </c>
    </row>
    <row r="30" spans="1:24" x14ac:dyDescent="0.25">
      <c r="A30" s="16" t="s">
        <v>101</v>
      </c>
      <c r="B30" s="34">
        <v>6237</v>
      </c>
      <c r="C30" s="35">
        <f t="shared" si="0"/>
        <v>55.94223697192573</v>
      </c>
      <c r="D30" s="34">
        <v>4912</v>
      </c>
      <c r="E30" s="35">
        <f t="shared" si="1"/>
        <v>44.057763028074262</v>
      </c>
      <c r="F30" s="34">
        <v>11149</v>
      </c>
      <c r="G30" s="35">
        <f t="shared" si="2"/>
        <v>2.0970366120886665</v>
      </c>
    </row>
    <row r="31" spans="1:24" x14ac:dyDescent="0.25">
      <c r="A31" s="16" t="s">
        <v>34</v>
      </c>
      <c r="B31" s="34">
        <v>1584</v>
      </c>
      <c r="C31" s="35">
        <f t="shared" si="0"/>
        <v>68.070477009024501</v>
      </c>
      <c r="D31" s="34">
        <v>743</v>
      </c>
      <c r="E31" s="35">
        <f t="shared" si="1"/>
        <v>31.929522990975507</v>
      </c>
      <c r="F31" s="34">
        <v>2327</v>
      </c>
      <c r="G31" s="35">
        <f t="shared" si="2"/>
        <v>0.43768985526328158</v>
      </c>
    </row>
    <row r="32" spans="1:24" x14ac:dyDescent="0.25">
      <c r="A32" s="16" t="s">
        <v>35</v>
      </c>
      <c r="B32" s="34">
        <v>579</v>
      </c>
      <c r="C32" s="35">
        <f t="shared" si="0"/>
        <v>74.040920716112538</v>
      </c>
      <c r="D32" s="34">
        <v>203</v>
      </c>
      <c r="E32" s="35">
        <f t="shared" si="1"/>
        <v>25.959079283887469</v>
      </c>
      <c r="F32" s="34">
        <v>782</v>
      </c>
      <c r="G32" s="35">
        <f t="shared" si="2"/>
        <v>0.14708786713188066</v>
      </c>
    </row>
    <row r="33" spans="1:7" x14ac:dyDescent="0.25">
      <c r="A33" s="16" t="s">
        <v>36</v>
      </c>
      <c r="B33" s="34">
        <v>7510</v>
      </c>
      <c r="C33" s="35">
        <f t="shared" si="0"/>
        <v>50.083361120373461</v>
      </c>
      <c r="D33" s="34">
        <v>7485</v>
      </c>
      <c r="E33" s="35">
        <f t="shared" si="1"/>
        <v>49.916638879626539</v>
      </c>
      <c r="F33" s="34">
        <v>14995</v>
      </c>
      <c r="G33" s="35">
        <f t="shared" si="2"/>
        <v>2.8204380660390669</v>
      </c>
    </row>
    <row r="34" spans="1:7" x14ac:dyDescent="0.25">
      <c r="A34" s="16" t="s">
        <v>37</v>
      </c>
      <c r="B34" s="34">
        <v>143771</v>
      </c>
      <c r="C34" s="35">
        <f t="shared" si="0"/>
        <v>70.681441641634763</v>
      </c>
      <c r="D34" s="34">
        <v>59636</v>
      </c>
      <c r="E34" s="35">
        <f t="shared" si="1"/>
        <v>29.318558358365248</v>
      </c>
      <c r="F34" s="34">
        <v>203407</v>
      </c>
      <c r="G34" s="35">
        <f t="shared" si="2"/>
        <v>38.259209449737142</v>
      </c>
    </row>
    <row r="35" spans="1:7" x14ac:dyDescent="0.25">
      <c r="A35" s="16" t="s">
        <v>81</v>
      </c>
      <c r="B35" s="34">
        <v>4316</v>
      </c>
      <c r="C35" s="35">
        <f t="shared" si="0"/>
        <v>72.672167031486779</v>
      </c>
      <c r="D35" s="34">
        <v>1623</v>
      </c>
      <c r="E35" s="35">
        <f t="shared" si="1"/>
        <v>27.327832968513217</v>
      </c>
      <c r="F35" s="34">
        <v>5939</v>
      </c>
      <c r="G35" s="35">
        <f t="shared" si="2"/>
        <v>1.1170778042151395</v>
      </c>
    </row>
    <row r="36" spans="1:7" x14ac:dyDescent="0.25">
      <c r="A36" s="16" t="s">
        <v>102</v>
      </c>
      <c r="B36" s="34">
        <v>4884</v>
      </c>
      <c r="C36" s="35">
        <f t="shared" si="0"/>
        <v>61.932538676134918</v>
      </c>
      <c r="D36" s="34">
        <v>3002</v>
      </c>
      <c r="E36" s="35">
        <f t="shared" si="1"/>
        <v>38.067461323865075</v>
      </c>
      <c r="F36" s="34">
        <v>7886</v>
      </c>
      <c r="G36" s="35">
        <f t="shared" si="2"/>
        <v>1.4832927368312159</v>
      </c>
    </row>
    <row r="37" spans="1:7" x14ac:dyDescent="0.25">
      <c r="A37" s="16" t="s">
        <v>38</v>
      </c>
      <c r="B37" s="34">
        <v>4660</v>
      </c>
      <c r="C37" s="35">
        <f t="shared" si="0"/>
        <v>63.117973723418665</v>
      </c>
      <c r="D37" s="34">
        <v>2723</v>
      </c>
      <c r="E37" s="35">
        <f t="shared" si="1"/>
        <v>36.882026276581335</v>
      </c>
      <c r="F37" s="34">
        <v>7383</v>
      </c>
      <c r="G37" s="35">
        <f t="shared" si="2"/>
        <v>1.3886825102745202</v>
      </c>
    </row>
    <row r="38" spans="1:7" x14ac:dyDescent="0.25">
      <c r="A38" s="16" t="s">
        <v>39</v>
      </c>
      <c r="B38" s="34">
        <v>1462</v>
      </c>
      <c r="C38" s="35">
        <f t="shared" si="0"/>
        <v>60.313531353135318</v>
      </c>
      <c r="D38" s="34">
        <v>962</v>
      </c>
      <c r="E38" s="35">
        <f t="shared" si="1"/>
        <v>39.686468646864689</v>
      </c>
      <c r="F38" s="34">
        <v>2424</v>
      </c>
      <c r="G38" s="35">
        <f t="shared" si="2"/>
        <v>0.45593476972848929</v>
      </c>
    </row>
    <row r="39" spans="1:7" x14ac:dyDescent="0.25">
      <c r="A39" s="16" t="s">
        <v>103</v>
      </c>
      <c r="B39" s="34">
        <v>3541</v>
      </c>
      <c r="C39" s="35">
        <f t="shared" si="0"/>
        <v>66.026477717695315</v>
      </c>
      <c r="D39" s="34">
        <v>1822</v>
      </c>
      <c r="E39" s="35">
        <f t="shared" si="1"/>
        <v>33.973522282304678</v>
      </c>
      <c r="F39" s="34">
        <v>5363</v>
      </c>
      <c r="G39" s="35">
        <f t="shared" si="2"/>
        <v>1.0087368688341123</v>
      </c>
    </row>
    <row r="40" spans="1:7" x14ac:dyDescent="0.25">
      <c r="A40" s="16" t="s">
        <v>40</v>
      </c>
      <c r="B40" s="34">
        <v>6666</v>
      </c>
      <c r="C40" s="35">
        <f t="shared" si="0"/>
        <v>70.465116279069775</v>
      </c>
      <c r="D40" s="34">
        <v>2794</v>
      </c>
      <c r="E40" s="35">
        <f t="shared" si="1"/>
        <v>29.534883720930232</v>
      </c>
      <c r="F40" s="34">
        <v>9460</v>
      </c>
      <c r="G40" s="35">
        <f t="shared" si="2"/>
        <v>1.7793493901120088</v>
      </c>
    </row>
    <row r="41" spans="1:7" x14ac:dyDescent="0.25">
      <c r="A41" s="16" t="s">
        <v>41</v>
      </c>
      <c r="B41" s="34">
        <v>2018</v>
      </c>
      <c r="C41" s="35">
        <f t="shared" si="0"/>
        <v>62.807345160286332</v>
      </c>
      <c r="D41" s="34">
        <v>1195</v>
      </c>
      <c r="E41" s="35">
        <f t="shared" si="1"/>
        <v>37.192654839713661</v>
      </c>
      <c r="F41" s="34">
        <v>3213</v>
      </c>
      <c r="G41" s="35">
        <f t="shared" si="2"/>
        <v>0.6043392801722921</v>
      </c>
    </row>
    <row r="42" spans="1:7" x14ac:dyDescent="0.25">
      <c r="A42" s="16" t="s">
        <v>42</v>
      </c>
      <c r="B42" s="34">
        <v>10331</v>
      </c>
      <c r="C42" s="35">
        <f t="shared" si="0"/>
        <v>55.184017947759202</v>
      </c>
      <c r="D42" s="34">
        <v>8390</v>
      </c>
      <c r="E42" s="35">
        <f t="shared" si="1"/>
        <v>44.815982052240798</v>
      </c>
      <c r="F42" s="34">
        <v>18721</v>
      </c>
      <c r="G42" s="35">
        <f t="shared" si="2"/>
        <v>3.5212684917850861</v>
      </c>
    </row>
    <row r="43" spans="1:7" x14ac:dyDescent="0.25">
      <c r="A43" s="16" t="s">
        <v>104</v>
      </c>
      <c r="B43" s="34">
        <v>23957</v>
      </c>
      <c r="C43" s="35">
        <f t="shared" si="0"/>
        <v>62.347430058555631</v>
      </c>
      <c r="D43" s="34">
        <v>14468</v>
      </c>
      <c r="E43" s="35">
        <f t="shared" si="1"/>
        <v>37.652569941444376</v>
      </c>
      <c r="F43" s="34">
        <v>38425</v>
      </c>
      <c r="G43" s="35">
        <f t="shared" si="2"/>
        <v>7.2274313229443905</v>
      </c>
    </row>
    <row r="44" spans="1:7" x14ac:dyDescent="0.25">
      <c r="A44" s="16" t="s">
        <v>105</v>
      </c>
      <c r="B44" s="34">
        <f>31341-B29</f>
        <v>72</v>
      </c>
      <c r="C44" s="35">
        <f t="shared" si="0"/>
        <v>22.857142857142858</v>
      </c>
      <c r="D44" s="34">
        <f>6536-D29</f>
        <v>243</v>
      </c>
      <c r="E44" s="35">
        <f t="shared" si="1"/>
        <v>77.142857142857153</v>
      </c>
      <c r="F44" s="34">
        <f>+B44+D44</f>
        <v>315</v>
      </c>
      <c r="G44" s="35">
        <f t="shared" si="2"/>
        <v>5.9248949036499229E-2</v>
      </c>
    </row>
    <row r="45" spans="1:7" x14ac:dyDescent="0.25">
      <c r="A45" s="16" t="s">
        <v>43</v>
      </c>
      <c r="B45" s="34">
        <v>4828</v>
      </c>
      <c r="C45" s="35">
        <f t="shared" si="0"/>
        <v>81.664411366711775</v>
      </c>
      <c r="D45" s="34">
        <v>1084</v>
      </c>
      <c r="E45" s="35">
        <f t="shared" si="1"/>
        <v>18.335588633288229</v>
      </c>
      <c r="F45" s="34">
        <v>5912</v>
      </c>
      <c r="G45" s="35">
        <f t="shared" si="2"/>
        <v>1.1119993228691538</v>
      </c>
    </row>
    <row r="46" spans="1:7" x14ac:dyDescent="0.25">
      <c r="A46" s="16" t="s">
        <v>44</v>
      </c>
      <c r="B46" s="34">
        <v>711</v>
      </c>
      <c r="C46" s="35">
        <f t="shared" si="0"/>
        <v>60.050675675675677</v>
      </c>
      <c r="D46" s="34">
        <v>473</v>
      </c>
      <c r="E46" s="35">
        <f t="shared" si="1"/>
        <v>39.949324324324323</v>
      </c>
      <c r="F46" s="34">
        <v>1184</v>
      </c>
      <c r="G46" s="35">
        <f t="shared" si="2"/>
        <v>0.22270081161655583</v>
      </c>
    </row>
    <row r="47" spans="1:7" x14ac:dyDescent="0.25">
      <c r="A47" s="16" t="s">
        <v>106</v>
      </c>
      <c r="B47" s="34">
        <v>21861</v>
      </c>
      <c r="C47" s="35">
        <f t="shared" si="0"/>
        <v>63.943488943488944</v>
      </c>
      <c r="D47" s="34">
        <v>12327</v>
      </c>
      <c r="E47" s="35">
        <f t="shared" si="1"/>
        <v>36.056511056511056</v>
      </c>
      <c r="F47" s="34">
        <v>34188</v>
      </c>
      <c r="G47" s="35">
        <f t="shared" si="2"/>
        <v>6.4304859354280497</v>
      </c>
    </row>
    <row r="48" spans="1:7" x14ac:dyDescent="0.25">
      <c r="A48" s="16" t="s">
        <v>45</v>
      </c>
      <c r="B48" s="34">
        <v>3173</v>
      </c>
      <c r="C48" s="35">
        <f t="shared" si="0"/>
        <v>62.337917485265223</v>
      </c>
      <c r="D48" s="34">
        <v>1917</v>
      </c>
      <c r="E48" s="35">
        <f t="shared" si="1"/>
        <v>37.662082514734777</v>
      </c>
      <c r="F48" s="34">
        <v>5090</v>
      </c>
      <c r="G48" s="35">
        <f t="shared" si="2"/>
        <v>0.95738777966914645</v>
      </c>
    </row>
    <row r="49" spans="1:7" x14ac:dyDescent="0.25">
      <c r="A49" s="16" t="s">
        <v>46</v>
      </c>
      <c r="B49" s="34">
        <v>753</v>
      </c>
      <c r="C49" s="35">
        <f t="shared" si="0"/>
        <v>44.714964370546319</v>
      </c>
      <c r="D49" s="34">
        <v>931</v>
      </c>
      <c r="E49" s="35">
        <f t="shared" si="1"/>
        <v>55.285035629453681</v>
      </c>
      <c r="F49" s="34">
        <v>1684</v>
      </c>
      <c r="G49" s="35">
        <f t="shared" si="2"/>
        <v>0.31674676246814193</v>
      </c>
    </row>
    <row r="50" spans="1:7" x14ac:dyDescent="0.25">
      <c r="A50" s="16" t="s">
        <v>47</v>
      </c>
      <c r="B50" s="34">
        <v>11656</v>
      </c>
      <c r="C50" s="35">
        <f t="shared" si="0"/>
        <v>78.938101042936466</v>
      </c>
      <c r="D50" s="34">
        <v>3110</v>
      </c>
      <c r="E50" s="35">
        <f t="shared" si="1"/>
        <v>21.061898957063523</v>
      </c>
      <c r="F50" s="34">
        <v>14766</v>
      </c>
      <c r="G50" s="35">
        <f t="shared" si="2"/>
        <v>2.7773650205490403</v>
      </c>
    </row>
    <row r="51" spans="1:7" x14ac:dyDescent="0.25">
      <c r="A51" s="16" t="s">
        <v>48</v>
      </c>
      <c r="B51" s="34">
        <v>6677</v>
      </c>
      <c r="C51" s="35">
        <f t="shared" si="0"/>
        <v>60.677935296255903</v>
      </c>
      <c r="D51" s="34">
        <v>4327</v>
      </c>
      <c r="E51" s="35">
        <f t="shared" si="1"/>
        <v>39.32206470374409</v>
      </c>
      <c r="F51" s="34">
        <v>11004</v>
      </c>
      <c r="G51" s="35">
        <f t="shared" si="2"/>
        <v>2.0697632863417064</v>
      </c>
    </row>
    <row r="52" spans="1:7" x14ac:dyDescent="0.25">
      <c r="A52" s="16" t="s">
        <v>49</v>
      </c>
      <c r="B52" s="34">
        <v>284</v>
      </c>
      <c r="C52" s="35">
        <f t="shared" si="0"/>
        <v>48.96551724137931</v>
      </c>
      <c r="D52" s="34">
        <v>296</v>
      </c>
      <c r="E52" s="35">
        <f t="shared" si="1"/>
        <v>51.03448275862069</v>
      </c>
      <c r="F52" s="34">
        <v>580</v>
      </c>
      <c r="G52" s="35">
        <f t="shared" si="2"/>
        <v>0.10909330298783987</v>
      </c>
    </row>
    <row r="53" spans="1:7" x14ac:dyDescent="0.25">
      <c r="A53" s="16" t="s">
        <v>107</v>
      </c>
      <c r="B53" s="34">
        <v>598</v>
      </c>
      <c r="C53" s="35">
        <f t="shared" si="0"/>
        <v>84.582743988684584</v>
      </c>
      <c r="D53" s="34">
        <v>109</v>
      </c>
      <c r="E53" s="35">
        <f t="shared" si="1"/>
        <v>15.417256011315416</v>
      </c>
      <c r="F53" s="34">
        <v>707</v>
      </c>
      <c r="G53" s="35">
        <f t="shared" si="2"/>
        <v>0.1329809745041427</v>
      </c>
    </row>
    <row r="54" spans="1:7" x14ac:dyDescent="0.25">
      <c r="A54" s="16" t="s">
        <v>108</v>
      </c>
      <c r="B54" s="34">
        <v>633</v>
      </c>
      <c r="C54" s="35">
        <f t="shared" si="0"/>
        <v>77.57352941176471</v>
      </c>
      <c r="D54" s="34">
        <v>183</v>
      </c>
      <c r="E54" s="35">
        <f t="shared" si="1"/>
        <v>22.426470588235293</v>
      </c>
      <c r="F54" s="34">
        <v>816</v>
      </c>
      <c r="G54" s="35">
        <f t="shared" si="2"/>
        <v>0.1534829917897885</v>
      </c>
    </row>
    <row r="55" spans="1:7" x14ac:dyDescent="0.25">
      <c r="A55" s="16" t="s">
        <v>109</v>
      </c>
      <c r="B55" s="34">
        <v>30886</v>
      </c>
      <c r="C55" s="35">
        <f t="shared" si="0"/>
        <v>61.154341154341154</v>
      </c>
      <c r="D55" s="34">
        <v>19619</v>
      </c>
      <c r="E55" s="35">
        <f t="shared" si="1"/>
        <v>38.845658845658846</v>
      </c>
      <c r="F55" s="34">
        <v>50505</v>
      </c>
      <c r="G55" s="35">
        <f t="shared" si="2"/>
        <v>9.4995814955187114</v>
      </c>
    </row>
    <row r="56" spans="1:7" x14ac:dyDescent="0.25">
      <c r="A56" s="16" t="s">
        <v>50</v>
      </c>
      <c r="B56" s="34">
        <v>6113</v>
      </c>
      <c r="C56" s="35">
        <f t="shared" si="0"/>
        <v>69.276971894832272</v>
      </c>
      <c r="D56" s="34">
        <v>2711</v>
      </c>
      <c r="E56" s="35">
        <f t="shared" si="1"/>
        <v>30.723028105167728</v>
      </c>
      <c r="F56" s="34">
        <v>8824</v>
      </c>
      <c r="G56" s="35">
        <f t="shared" si="2"/>
        <v>1.6597229406287912</v>
      </c>
    </row>
    <row r="57" spans="1:7" x14ac:dyDescent="0.25">
      <c r="A57" s="16" t="s">
        <v>51</v>
      </c>
      <c r="B57" s="34">
        <v>2070</v>
      </c>
      <c r="C57" s="35">
        <f t="shared" si="0"/>
        <v>76.186970923813021</v>
      </c>
      <c r="D57" s="34">
        <v>647</v>
      </c>
      <c r="E57" s="35">
        <f t="shared" si="1"/>
        <v>23.813029076186972</v>
      </c>
      <c r="F57" s="34">
        <v>2717</v>
      </c>
      <c r="G57" s="35">
        <f t="shared" si="2"/>
        <v>0.51104569692751878</v>
      </c>
    </row>
    <row r="58" spans="1:7" x14ac:dyDescent="0.25">
      <c r="A58" s="19" t="s">
        <v>52</v>
      </c>
      <c r="B58" s="49">
        <v>354667</v>
      </c>
      <c r="C58" s="47">
        <f t="shared" si="0"/>
        <v>66.709990501358959</v>
      </c>
      <c r="D58" s="49">
        <v>176988</v>
      </c>
      <c r="E58" s="47">
        <f t="shared" si="1"/>
        <v>33.290009498641041</v>
      </c>
      <c r="F58" s="49">
        <v>531655</v>
      </c>
      <c r="G58" s="47">
        <f t="shared" si="2"/>
        <v>100</v>
      </c>
    </row>
    <row r="59" spans="1:7" x14ac:dyDescent="0.25">
      <c r="A59" s="50" t="s">
        <v>225</v>
      </c>
      <c r="B59" s="50"/>
      <c r="C59" s="50"/>
      <c r="D59" s="51"/>
      <c r="E59" s="50"/>
      <c r="F59" s="50"/>
      <c r="G59" s="50"/>
    </row>
  </sheetData>
  <mergeCells count="37">
    <mergeCell ref="AX6:AX7"/>
    <mergeCell ref="AR14:AW14"/>
    <mergeCell ref="AA11:AF11"/>
    <mergeCell ref="AJ12:AO12"/>
    <mergeCell ref="R19:W19"/>
    <mergeCell ref="AR6:AR7"/>
    <mergeCell ref="AS6:AU6"/>
    <mergeCell ref="AW6:AW7"/>
    <mergeCell ref="AP6:AP7"/>
    <mergeCell ref="I23:N23"/>
    <mergeCell ref="AJ6:AJ7"/>
    <mergeCell ref="AO6:AO7"/>
    <mergeCell ref="N6:N7"/>
    <mergeCell ref="J6:M6"/>
    <mergeCell ref="O6:O7"/>
    <mergeCell ref="S6:V6"/>
    <mergeCell ref="X6:X7"/>
    <mergeCell ref="AB6:AE6"/>
    <mergeCell ref="AG6:AG7"/>
    <mergeCell ref="AK6:AN6"/>
    <mergeCell ref="R6:R7"/>
    <mergeCell ref="W6:W7"/>
    <mergeCell ref="AA6:AA7"/>
    <mergeCell ref="AF6:AF7"/>
    <mergeCell ref="A6:A7"/>
    <mergeCell ref="F6:F7"/>
    <mergeCell ref="I6:I7"/>
    <mergeCell ref="B6:E6"/>
    <mergeCell ref="G6:G7"/>
    <mergeCell ref="A2:AW2"/>
    <mergeCell ref="A3:AW3"/>
    <mergeCell ref="A5:F5"/>
    <mergeCell ref="I5:N5"/>
    <mergeCell ref="R5:W5"/>
    <mergeCell ref="AA5:AF5"/>
    <mergeCell ref="AJ5:AO5"/>
    <mergeCell ref="AR5:AW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595ED-B6C3-4E2E-84EF-7E8EF3AE91D0}">
  <dimension ref="A1:BG105"/>
  <sheetViews>
    <sheetView showGridLines="0" tabSelected="1" topLeftCell="I4" zoomScaleNormal="100" workbookViewId="0">
      <selection activeCell="R13" sqref="R13"/>
    </sheetView>
  </sheetViews>
  <sheetFormatPr baseColWidth="10" defaultRowHeight="15" x14ac:dyDescent="0.25"/>
  <cols>
    <col min="1" max="1" width="74.28515625" style="50" customWidth="1"/>
    <col min="2" max="2" width="13" style="50" bestFit="1" customWidth="1"/>
    <col min="3" max="3" width="8.28515625" style="50" bestFit="1" customWidth="1"/>
    <col min="4" max="4" width="16.5703125" style="50" customWidth="1"/>
    <col min="5" max="5" width="7.85546875" style="50" bestFit="1" customWidth="1"/>
    <col min="6" max="6" width="9.140625" style="50" bestFit="1" customWidth="1"/>
    <col min="7" max="7" width="9.28515625" style="50" bestFit="1" customWidth="1"/>
    <col min="8" max="9" width="11.42578125" style="50"/>
    <col min="10" max="10" width="60.140625" style="50" bestFit="1" customWidth="1"/>
    <col min="11" max="11" width="13.42578125" style="50" bestFit="1" customWidth="1"/>
    <col min="12" max="12" width="7.85546875" style="50" bestFit="1" customWidth="1"/>
    <col min="13" max="13" width="14.85546875" style="50" customWidth="1"/>
    <col min="14" max="14" width="8.28515625" style="50" bestFit="1" customWidth="1"/>
    <col min="15" max="15" width="9.7109375" style="50" bestFit="1" customWidth="1"/>
    <col min="16" max="16" width="9.28515625" style="50" bestFit="1" customWidth="1"/>
    <col min="17" max="19" width="11.42578125" style="50"/>
    <col min="20" max="20" width="60.140625" style="50" bestFit="1" customWidth="1"/>
    <col min="21" max="21" width="13.42578125" style="50" bestFit="1" customWidth="1"/>
    <col min="22" max="22" width="8.28515625" style="50" bestFit="1" customWidth="1"/>
    <col min="23" max="23" width="15" style="50" bestFit="1" customWidth="1"/>
    <col min="24" max="24" width="7.85546875" style="50" bestFit="1" customWidth="1"/>
    <col min="25" max="25" width="11.42578125" style="50"/>
    <col min="26" max="26" width="6.85546875" style="50" bestFit="1" customWidth="1"/>
    <col min="27" max="27" width="11.42578125" style="50"/>
    <col min="28" max="29" width="13.42578125" style="50" bestFit="1" customWidth="1"/>
    <col min="30" max="30" width="8.28515625" style="50" bestFit="1" customWidth="1"/>
    <col min="31" max="31" width="15" style="50" bestFit="1" customWidth="1"/>
    <col min="32" max="32" width="7.85546875" style="50" bestFit="1" customWidth="1"/>
    <col min="33" max="33" width="11.42578125" style="50"/>
    <col min="34" max="34" width="6.85546875" style="50" bestFit="1" customWidth="1"/>
    <col min="35" max="35" width="11.42578125" style="50"/>
    <col min="36" max="36" width="20.28515625" style="50" bestFit="1" customWidth="1"/>
    <col min="37" max="37" width="13.42578125" style="50" bestFit="1" customWidth="1"/>
    <col min="38" max="38" width="8.28515625" style="50" bestFit="1" customWidth="1"/>
    <col min="39" max="39" width="15" style="50" bestFit="1" customWidth="1"/>
    <col min="40" max="40" width="7.85546875" style="50" bestFit="1" customWidth="1"/>
    <col min="41" max="41" width="11.42578125" style="50"/>
    <col min="42" max="42" width="6.85546875" style="50" bestFit="1" customWidth="1"/>
    <col min="43" max="43" width="11.42578125" style="50"/>
    <col min="44" max="44" width="16.7109375" style="50" bestFit="1" customWidth="1"/>
    <col min="45" max="45" width="13.42578125" style="50" bestFit="1" customWidth="1"/>
    <col min="46" max="46" width="8.28515625" style="50" bestFit="1" customWidth="1"/>
    <col min="47" max="47" width="15" style="50" bestFit="1" customWidth="1"/>
    <col min="48" max="48" width="7.85546875" style="50" bestFit="1" customWidth="1"/>
    <col min="49" max="49" width="11.42578125" style="50"/>
    <col min="50" max="50" width="6.85546875" style="50" bestFit="1" customWidth="1"/>
    <col min="51" max="51" width="11.42578125" style="50"/>
    <col min="52" max="52" width="20" style="50" bestFit="1" customWidth="1"/>
    <col min="53" max="53" width="13.42578125" style="50" bestFit="1" customWidth="1"/>
    <col min="54" max="54" width="7.28515625" style="50" bestFit="1" customWidth="1"/>
    <col min="55" max="55" width="15" style="50" bestFit="1" customWidth="1"/>
    <col min="56" max="56" width="6.85546875" style="50" bestFit="1" customWidth="1"/>
    <col min="57" max="57" width="11.42578125" style="50"/>
    <col min="58" max="58" width="8.140625" style="50" bestFit="1" customWidth="1"/>
    <col min="59" max="59" width="11.42578125" style="50"/>
    <col min="60" max="16384" width="11.42578125" style="1"/>
  </cols>
  <sheetData>
    <row r="1" spans="1:59" ht="63" customHeight="1" x14ac:dyDescent="0.25"/>
    <row r="2" spans="1:59" ht="36.75" customHeight="1" x14ac:dyDescent="0.25">
      <c r="A2" s="78" t="s">
        <v>144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29"/>
    </row>
    <row r="3" spans="1:59" ht="30.75" customHeight="1" x14ac:dyDescent="0.25">
      <c r="A3" s="79" t="s">
        <v>227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</row>
    <row r="4" spans="1:59" ht="49.5" customHeight="1" x14ac:dyDescent="0.25"/>
    <row r="5" spans="1:59" ht="30" customHeight="1" x14ac:dyDescent="0.25">
      <c r="A5" s="80" t="s">
        <v>204</v>
      </c>
      <c r="B5" s="80"/>
      <c r="C5" s="80"/>
      <c r="D5" s="80"/>
      <c r="E5" s="80"/>
      <c r="F5" s="80"/>
      <c r="G5" s="31"/>
      <c r="J5" s="67" t="s">
        <v>205</v>
      </c>
      <c r="K5" s="67"/>
      <c r="L5" s="67"/>
      <c r="M5" s="67"/>
      <c r="N5" s="67"/>
      <c r="O5" s="67"/>
      <c r="P5" s="4"/>
      <c r="T5" s="67" t="s">
        <v>206</v>
      </c>
      <c r="U5" s="67"/>
      <c r="V5" s="67"/>
      <c r="W5" s="67"/>
      <c r="X5" s="67"/>
      <c r="Y5" s="67"/>
      <c r="Z5" s="4"/>
      <c r="AB5" s="67" t="s">
        <v>207</v>
      </c>
      <c r="AC5" s="67"/>
      <c r="AD5" s="67"/>
      <c r="AE5" s="67"/>
      <c r="AF5" s="67"/>
      <c r="AG5" s="67"/>
      <c r="AH5" s="4"/>
      <c r="AJ5" s="67" t="s">
        <v>208</v>
      </c>
      <c r="AK5" s="67"/>
      <c r="AL5" s="67"/>
      <c r="AM5" s="67"/>
      <c r="AN5" s="67"/>
      <c r="AO5" s="67"/>
      <c r="AP5" s="4"/>
      <c r="AR5" s="67" t="s">
        <v>209</v>
      </c>
      <c r="AS5" s="67"/>
      <c r="AT5" s="67"/>
      <c r="AU5" s="67"/>
      <c r="AV5" s="67"/>
      <c r="AW5" s="67"/>
      <c r="AX5" s="4"/>
      <c r="AZ5" s="67" t="s">
        <v>210</v>
      </c>
      <c r="BA5" s="67"/>
      <c r="BB5" s="67"/>
      <c r="BC5" s="67"/>
      <c r="BD5" s="67"/>
      <c r="BE5" s="67"/>
      <c r="BF5" s="4"/>
    </row>
    <row r="6" spans="1:59" ht="15" customHeight="1" x14ac:dyDescent="0.25">
      <c r="A6" s="69" t="s">
        <v>19</v>
      </c>
      <c r="B6" s="71" t="s">
        <v>1</v>
      </c>
      <c r="C6" s="71"/>
      <c r="D6" s="71"/>
      <c r="E6" s="71"/>
      <c r="F6" s="71" t="s">
        <v>55</v>
      </c>
      <c r="G6" s="71" t="s">
        <v>150</v>
      </c>
      <c r="J6" s="73" t="s">
        <v>0</v>
      </c>
      <c r="K6" s="75" t="s">
        <v>1</v>
      </c>
      <c r="L6" s="75"/>
      <c r="M6" s="75"/>
      <c r="N6" s="75"/>
      <c r="O6" s="63" t="s">
        <v>2</v>
      </c>
      <c r="P6" s="63" t="s">
        <v>150</v>
      </c>
      <c r="T6" s="73" t="s">
        <v>56</v>
      </c>
      <c r="U6" s="75" t="s">
        <v>1</v>
      </c>
      <c r="V6" s="75"/>
      <c r="W6" s="75"/>
      <c r="X6" s="75"/>
      <c r="Y6" s="63" t="s">
        <v>2</v>
      </c>
      <c r="Z6" s="63" t="s">
        <v>150</v>
      </c>
      <c r="AB6" s="73" t="s">
        <v>59</v>
      </c>
      <c r="AC6" s="75" t="s">
        <v>1</v>
      </c>
      <c r="AD6" s="75"/>
      <c r="AE6" s="75"/>
      <c r="AF6" s="75"/>
      <c r="AG6" s="63" t="s">
        <v>2</v>
      </c>
      <c r="AH6" s="63" t="s">
        <v>150</v>
      </c>
      <c r="AJ6" s="73" t="s">
        <v>70</v>
      </c>
      <c r="AK6" s="75" t="s">
        <v>1</v>
      </c>
      <c r="AL6" s="75"/>
      <c r="AM6" s="75"/>
      <c r="AN6" s="75"/>
      <c r="AO6" s="63" t="s">
        <v>2</v>
      </c>
      <c r="AP6" s="63" t="s">
        <v>150</v>
      </c>
      <c r="AR6" s="73" t="s">
        <v>75</v>
      </c>
      <c r="AS6" s="75" t="s">
        <v>1</v>
      </c>
      <c r="AT6" s="75"/>
      <c r="AU6" s="75"/>
      <c r="AV6" s="75"/>
      <c r="AW6" s="63" t="s">
        <v>2</v>
      </c>
      <c r="AX6" s="63" t="s">
        <v>150</v>
      </c>
      <c r="AZ6" s="73" t="s">
        <v>79</v>
      </c>
      <c r="BA6" s="75" t="s">
        <v>1</v>
      </c>
      <c r="BB6" s="75"/>
      <c r="BC6" s="75"/>
      <c r="BD6" s="75"/>
      <c r="BE6" s="63" t="s">
        <v>2</v>
      </c>
      <c r="BF6" s="63" t="s">
        <v>150</v>
      </c>
    </row>
    <row r="7" spans="1:59" ht="15" customHeight="1" x14ac:dyDescent="0.25">
      <c r="A7" s="70"/>
      <c r="B7" s="15" t="s">
        <v>3</v>
      </c>
      <c r="C7" s="15" t="s">
        <v>150</v>
      </c>
      <c r="D7" s="15" t="s">
        <v>4</v>
      </c>
      <c r="E7" s="15" t="s">
        <v>150</v>
      </c>
      <c r="F7" s="72"/>
      <c r="G7" s="71"/>
      <c r="J7" s="74"/>
      <c r="K7" s="5" t="s">
        <v>3</v>
      </c>
      <c r="L7" s="5" t="s">
        <v>150</v>
      </c>
      <c r="M7" s="5" t="s">
        <v>4</v>
      </c>
      <c r="N7" s="5" t="s">
        <v>150</v>
      </c>
      <c r="O7" s="68"/>
      <c r="P7" s="63"/>
      <c r="T7" s="73"/>
      <c r="U7" s="52" t="s">
        <v>3</v>
      </c>
      <c r="V7" s="52" t="s">
        <v>150</v>
      </c>
      <c r="W7" s="52" t="s">
        <v>4</v>
      </c>
      <c r="X7" s="52" t="s">
        <v>150</v>
      </c>
      <c r="Y7" s="63"/>
      <c r="Z7" s="63"/>
      <c r="AB7" s="74"/>
      <c r="AC7" s="5" t="s">
        <v>3</v>
      </c>
      <c r="AD7" s="5" t="s">
        <v>150</v>
      </c>
      <c r="AE7" s="5" t="s">
        <v>4</v>
      </c>
      <c r="AF7" s="5" t="s">
        <v>150</v>
      </c>
      <c r="AG7" s="68"/>
      <c r="AH7" s="63"/>
      <c r="AJ7" s="74"/>
      <c r="AK7" s="5" t="s">
        <v>3</v>
      </c>
      <c r="AL7" s="5" t="s">
        <v>150</v>
      </c>
      <c r="AM7" s="5" t="s">
        <v>4</v>
      </c>
      <c r="AN7" s="5" t="s">
        <v>150</v>
      </c>
      <c r="AO7" s="68"/>
      <c r="AP7" s="63"/>
      <c r="AR7" s="74"/>
      <c r="AS7" s="5" t="s">
        <v>3</v>
      </c>
      <c r="AT7" s="5" t="s">
        <v>150</v>
      </c>
      <c r="AU7" s="5" t="s">
        <v>4</v>
      </c>
      <c r="AV7" s="5" t="s">
        <v>150</v>
      </c>
      <c r="AW7" s="68"/>
      <c r="AX7" s="63"/>
      <c r="AZ7" s="74"/>
      <c r="BA7" s="5" t="s">
        <v>3</v>
      </c>
      <c r="BB7" s="5" t="s">
        <v>150</v>
      </c>
      <c r="BC7" s="5" t="s">
        <v>4</v>
      </c>
      <c r="BD7" s="5" t="s">
        <v>150</v>
      </c>
      <c r="BE7" s="68"/>
      <c r="BF7" s="63"/>
    </row>
    <row r="8" spans="1:59" x14ac:dyDescent="0.25">
      <c r="A8" s="23" t="s">
        <v>22</v>
      </c>
      <c r="B8" s="7">
        <v>52</v>
      </c>
      <c r="C8" s="8">
        <f>+(B8/F8)*100</f>
        <v>62.650602409638559</v>
      </c>
      <c r="D8" s="7">
        <v>31</v>
      </c>
      <c r="E8" s="8">
        <f>+(D8/F8)*100</f>
        <v>37.349397590361441</v>
      </c>
      <c r="F8" s="7">
        <v>83</v>
      </c>
      <c r="G8" s="8">
        <f>+(F8/$F$50)*100</f>
        <v>0.15594468660754549</v>
      </c>
      <c r="J8" s="6" t="s">
        <v>5</v>
      </c>
      <c r="K8" s="7">
        <v>576</v>
      </c>
      <c r="L8" s="8">
        <f>+(K8/O8)*100</f>
        <v>68.408551068883611</v>
      </c>
      <c r="M8" s="7">
        <v>266</v>
      </c>
      <c r="N8" s="8">
        <f>+(M8/O8)*100</f>
        <v>31.591448931116389</v>
      </c>
      <c r="O8" s="7">
        <f>+K8+M8</f>
        <v>842</v>
      </c>
      <c r="P8" s="8">
        <f>+(O8/$O$22)*100</f>
        <v>1.5819930858259432</v>
      </c>
      <c r="T8" s="6" t="s">
        <v>84</v>
      </c>
      <c r="U8" s="7">
        <v>262</v>
      </c>
      <c r="V8" s="8">
        <f>+(U8/Y8)*100</f>
        <v>49.904761904761905</v>
      </c>
      <c r="W8" s="7">
        <v>263</v>
      </c>
      <c r="X8" s="8">
        <f>+(W8/Y8)*100</f>
        <v>50.095238095238095</v>
      </c>
      <c r="Y8" s="7">
        <v>525</v>
      </c>
      <c r="Z8" s="8">
        <f>+(Y8/$Y$11)*100</f>
        <v>0.98639711408387198</v>
      </c>
      <c r="AB8" s="6" t="s">
        <v>57</v>
      </c>
      <c r="AC8" s="7">
        <v>25847</v>
      </c>
      <c r="AD8" s="8">
        <f>+(AC8/AG8)*100</f>
        <v>68.179899762595625</v>
      </c>
      <c r="AE8" s="7">
        <v>12063</v>
      </c>
      <c r="AF8" s="8">
        <f>+(AE8/AG8)*100</f>
        <v>31.820100237404382</v>
      </c>
      <c r="AG8" s="7">
        <v>37910</v>
      </c>
      <c r="AH8" s="8">
        <f>+(AG8/$AG$10)*100</f>
        <v>71.227265895084926</v>
      </c>
      <c r="AJ8" s="6" t="s">
        <v>60</v>
      </c>
      <c r="AK8" s="7">
        <v>94</v>
      </c>
      <c r="AL8" s="8">
        <f>+(AK8/AO8)*100</f>
        <v>56.287425149700596</v>
      </c>
      <c r="AM8" s="7">
        <v>73</v>
      </c>
      <c r="AN8" s="8">
        <f>+(AM8/AO8)*100</f>
        <v>43.712574850299404</v>
      </c>
      <c r="AO8" s="7">
        <v>167</v>
      </c>
      <c r="AP8" s="8">
        <f>+(AO8/$AO$18)*100</f>
        <v>0.31376822486096501</v>
      </c>
      <c r="AR8" s="6" t="s">
        <v>80</v>
      </c>
      <c r="AS8" s="7">
        <v>4</v>
      </c>
      <c r="AT8" s="8">
        <f>+(AS8/AW8)*100</f>
        <v>57.142857142857139</v>
      </c>
      <c r="AU8" s="7">
        <v>3</v>
      </c>
      <c r="AV8" s="8">
        <f>+(AU8/AW8)*100</f>
        <v>42.857142857142854</v>
      </c>
      <c r="AW8" s="7">
        <v>7</v>
      </c>
      <c r="AX8" s="8">
        <f>+(AW8/$AW$13)*100</f>
        <v>1.3151961521118291E-2</v>
      </c>
      <c r="AZ8" s="6" t="s">
        <v>145</v>
      </c>
      <c r="BA8" s="7">
        <v>22193</v>
      </c>
      <c r="BB8" s="8">
        <f>+(BA8/BE8)*100</f>
        <v>68.762199845081327</v>
      </c>
      <c r="BC8" s="7">
        <v>10082</v>
      </c>
      <c r="BD8" s="8">
        <f>+(BC8/BE8)*100</f>
        <v>31.237800154918666</v>
      </c>
      <c r="BE8" s="7">
        <v>32275</v>
      </c>
      <c r="BF8" s="8">
        <f>+(BE8/$BE$12)*100</f>
        <v>60.639936870584698</v>
      </c>
    </row>
    <row r="9" spans="1:59" ht="26.25" x14ac:dyDescent="0.25">
      <c r="A9" s="23" t="s">
        <v>23</v>
      </c>
      <c r="B9" s="7">
        <v>8</v>
      </c>
      <c r="C9" s="8">
        <f t="shared" ref="C9:C49" si="0">+(B9/F9)*100</f>
        <v>44.444444444444443</v>
      </c>
      <c r="D9" s="7">
        <v>10</v>
      </c>
      <c r="E9" s="8">
        <f t="shared" ref="E9:E49" si="1">+(D9/F9)*100</f>
        <v>55.555555555555557</v>
      </c>
      <c r="F9" s="7">
        <v>18</v>
      </c>
      <c r="G9" s="8">
        <f t="shared" ref="G9:G49" si="2">+(F9/$F$50)*100</f>
        <v>3.3819329625732752E-2</v>
      </c>
      <c r="J9" s="6" t="s">
        <v>6</v>
      </c>
      <c r="K9" s="7">
        <v>191</v>
      </c>
      <c r="L9" s="8">
        <f t="shared" ref="L9:L22" si="3">+(K9/O9)*100</f>
        <v>55.52325581395349</v>
      </c>
      <c r="M9" s="7">
        <v>153</v>
      </c>
      <c r="N9" s="8">
        <f t="shared" ref="N9:N22" si="4">+(M9/O9)*100</f>
        <v>44.47674418604651</v>
      </c>
      <c r="O9" s="7">
        <f t="shared" ref="O9:O21" si="5">+K9+M9</f>
        <v>344</v>
      </c>
      <c r="P9" s="8">
        <f t="shared" ref="P9:P22" si="6">+(O9/$O$22)*100</f>
        <v>0.64632496618067037</v>
      </c>
      <c r="T9" s="6" t="s">
        <v>83</v>
      </c>
      <c r="U9" s="7">
        <v>35489</v>
      </c>
      <c r="V9" s="8">
        <f t="shared" ref="V9:V11" si="7">+(U9/Y9)*100</f>
        <v>69.759990564739653</v>
      </c>
      <c r="W9" s="7">
        <v>15384</v>
      </c>
      <c r="X9" s="8">
        <f t="shared" ref="X9:X11" si="8">+(W9/Y9)*100</f>
        <v>30.240009435260358</v>
      </c>
      <c r="Y9" s="7">
        <v>50873</v>
      </c>
      <c r="Z9" s="8">
        <f t="shared" ref="Z9:Z11" si="9">+(Y9/$Y$11)*100</f>
        <v>95.582819780550139</v>
      </c>
      <c r="AB9" s="6" t="s">
        <v>58</v>
      </c>
      <c r="AC9" s="7">
        <v>10709</v>
      </c>
      <c r="AD9" s="8">
        <f>+(AC9/AG9)*100</f>
        <v>69.929476296199553</v>
      </c>
      <c r="AE9" s="7">
        <v>4605</v>
      </c>
      <c r="AF9" s="8">
        <f>+(AE9/AG9)*100</f>
        <v>30.070523703800443</v>
      </c>
      <c r="AG9" s="7">
        <v>15314</v>
      </c>
      <c r="AH9" s="8">
        <f>+(AG9/$AG$10)*100</f>
        <v>28.772734104915077</v>
      </c>
      <c r="AJ9" s="6" t="s">
        <v>61</v>
      </c>
      <c r="AK9" s="7">
        <v>6302</v>
      </c>
      <c r="AL9" s="8">
        <f t="shared" ref="AL9:AL18" si="10">+(AK9/AO9)*100</f>
        <v>68.056155507559396</v>
      </c>
      <c r="AM9" s="7">
        <v>2958</v>
      </c>
      <c r="AN9" s="8">
        <f t="shared" ref="AN9:AN18" si="11">+(AM9/AO9)*100</f>
        <v>31.943844492440604</v>
      </c>
      <c r="AO9" s="7">
        <v>9260</v>
      </c>
      <c r="AP9" s="8">
        <f t="shared" ref="AP9:AP18" si="12">+(AO9/$AO$18)*100</f>
        <v>17.398166240793628</v>
      </c>
      <c r="AR9" s="6" t="s">
        <v>71</v>
      </c>
      <c r="AS9" s="7">
        <v>1482</v>
      </c>
      <c r="AT9" s="8">
        <f t="shared" ref="AT9:AT13" si="13">+(AS9/AW9)*100</f>
        <v>72.611464968152859</v>
      </c>
      <c r="AU9" s="7">
        <v>559</v>
      </c>
      <c r="AV9" s="8">
        <f t="shared" ref="AV9:AV13" si="14">+(AU9/AW9)*100</f>
        <v>27.388535031847134</v>
      </c>
      <c r="AW9" s="7">
        <v>2041</v>
      </c>
      <c r="AX9" s="8">
        <f t="shared" ref="AX9:AX13" si="15">+(AW9/$AW$13)*100</f>
        <v>3.8347362092289194</v>
      </c>
      <c r="AZ9" s="6" t="s">
        <v>146</v>
      </c>
      <c r="BA9" s="7">
        <v>8379</v>
      </c>
      <c r="BB9" s="8">
        <f t="shared" ref="BB9:BB12" si="16">+(BA9/BE9)*100</f>
        <v>64.737696051919954</v>
      </c>
      <c r="BC9" s="7">
        <v>4564</v>
      </c>
      <c r="BD9" s="8">
        <f t="shared" ref="BD9:BD12" si="17">+(BC9/BE9)*100</f>
        <v>35.262303948080046</v>
      </c>
      <c r="BE9" s="7">
        <v>12943</v>
      </c>
      <c r="BF9" s="8">
        <f t="shared" ref="BF9:BF12" si="18">+(BE9/$BE$12)*100</f>
        <v>24.317976852547723</v>
      </c>
    </row>
    <row r="10" spans="1:59" x14ac:dyDescent="0.25">
      <c r="A10" s="23" t="s">
        <v>24</v>
      </c>
      <c r="B10" s="7">
        <v>46</v>
      </c>
      <c r="C10" s="8">
        <f t="shared" si="0"/>
        <v>37.096774193548384</v>
      </c>
      <c r="D10" s="7">
        <v>78</v>
      </c>
      <c r="E10" s="8">
        <f t="shared" si="1"/>
        <v>62.903225806451616</v>
      </c>
      <c r="F10" s="7">
        <v>124</v>
      </c>
      <c r="G10" s="8">
        <f t="shared" si="2"/>
        <v>0.2329776040883812</v>
      </c>
      <c r="J10" s="6" t="s">
        <v>85</v>
      </c>
      <c r="K10" s="7">
        <v>87</v>
      </c>
      <c r="L10" s="8">
        <f t="shared" si="3"/>
        <v>33.590733590733592</v>
      </c>
      <c r="M10" s="7">
        <v>172</v>
      </c>
      <c r="N10" s="8">
        <f t="shared" si="4"/>
        <v>66.409266409266408</v>
      </c>
      <c r="O10" s="7">
        <f t="shared" si="5"/>
        <v>259</v>
      </c>
      <c r="P10" s="8">
        <f t="shared" si="6"/>
        <v>0.48662257628137678</v>
      </c>
      <c r="T10" s="6" t="s">
        <v>142</v>
      </c>
      <c r="U10" s="7">
        <v>805</v>
      </c>
      <c r="V10" s="8">
        <f t="shared" si="7"/>
        <v>44.085432639649511</v>
      </c>
      <c r="W10" s="7">
        <v>1021</v>
      </c>
      <c r="X10" s="8">
        <f t="shared" si="8"/>
        <v>55.914567360350496</v>
      </c>
      <c r="Y10" s="7">
        <v>1826</v>
      </c>
      <c r="Z10" s="8">
        <f t="shared" si="9"/>
        <v>3.4307831053660003</v>
      </c>
      <c r="AB10" s="19" t="s">
        <v>52</v>
      </c>
      <c r="AC10" s="9">
        <v>36556</v>
      </c>
      <c r="AD10" s="10">
        <f>+(AC10/AG10)*100</f>
        <v>68.683300766571477</v>
      </c>
      <c r="AE10" s="9">
        <v>16668</v>
      </c>
      <c r="AF10" s="10">
        <f>+(AE10/AG10)*100</f>
        <v>31.31669923342853</v>
      </c>
      <c r="AG10" s="9">
        <v>53224</v>
      </c>
      <c r="AH10" s="12">
        <f>+(AG10/$AG$10)*100</f>
        <v>100</v>
      </c>
      <c r="AJ10" s="6" t="s">
        <v>62</v>
      </c>
      <c r="AK10" s="7">
        <v>6590</v>
      </c>
      <c r="AL10" s="8">
        <f t="shared" si="10"/>
        <v>70.345858240819808</v>
      </c>
      <c r="AM10" s="7">
        <v>2778</v>
      </c>
      <c r="AN10" s="8">
        <f t="shared" si="11"/>
        <v>29.654141759180185</v>
      </c>
      <c r="AO10" s="7">
        <v>9368</v>
      </c>
      <c r="AP10" s="8">
        <f t="shared" si="12"/>
        <v>17.601082218548022</v>
      </c>
      <c r="AR10" s="6" t="s">
        <v>72</v>
      </c>
      <c r="AS10" s="7">
        <v>28842</v>
      </c>
      <c r="AT10" s="8">
        <f t="shared" si="13"/>
        <v>69.520572709523464</v>
      </c>
      <c r="AU10" s="7">
        <v>12645</v>
      </c>
      <c r="AV10" s="8">
        <f t="shared" si="14"/>
        <v>30.479427290476536</v>
      </c>
      <c r="AW10" s="7">
        <v>41487</v>
      </c>
      <c r="AX10" s="8">
        <f t="shared" si="15"/>
        <v>77.947918232376367</v>
      </c>
      <c r="AZ10" s="6" t="s">
        <v>147</v>
      </c>
      <c r="BA10" s="7">
        <v>4171</v>
      </c>
      <c r="BB10" s="8">
        <f t="shared" si="16"/>
        <v>77.083718351506192</v>
      </c>
      <c r="BC10" s="7">
        <v>1240</v>
      </c>
      <c r="BD10" s="8">
        <f t="shared" si="17"/>
        <v>22.916281648493808</v>
      </c>
      <c r="BE10" s="7">
        <v>5411</v>
      </c>
      <c r="BF10" s="8">
        <f t="shared" si="18"/>
        <v>10.166466255824441</v>
      </c>
    </row>
    <row r="11" spans="1:59" x14ac:dyDescent="0.25">
      <c r="A11" s="23" t="s">
        <v>25</v>
      </c>
      <c r="B11" s="7">
        <v>9</v>
      </c>
      <c r="C11" s="8">
        <f t="shared" si="0"/>
        <v>27.27272727272727</v>
      </c>
      <c r="D11" s="7">
        <v>24</v>
      </c>
      <c r="E11" s="8">
        <f t="shared" si="1"/>
        <v>72.727272727272734</v>
      </c>
      <c r="F11" s="7">
        <v>33</v>
      </c>
      <c r="G11" s="8">
        <f t="shared" si="2"/>
        <v>6.2002104313843377E-2</v>
      </c>
      <c r="J11" s="6" t="s">
        <v>86</v>
      </c>
      <c r="K11" s="7">
        <v>138</v>
      </c>
      <c r="L11" s="8">
        <f t="shared" si="3"/>
        <v>53.07692307692308</v>
      </c>
      <c r="M11" s="7">
        <v>122</v>
      </c>
      <c r="N11" s="8">
        <f t="shared" si="4"/>
        <v>46.92307692307692</v>
      </c>
      <c r="O11" s="7">
        <f t="shared" si="5"/>
        <v>260</v>
      </c>
      <c r="P11" s="8">
        <f t="shared" si="6"/>
        <v>0.48850142792725088</v>
      </c>
      <c r="T11" s="19" t="s">
        <v>52</v>
      </c>
      <c r="U11" s="9">
        <v>36556</v>
      </c>
      <c r="V11" s="10">
        <f t="shared" si="7"/>
        <v>68.683300766571477</v>
      </c>
      <c r="W11" s="9">
        <v>16668</v>
      </c>
      <c r="X11" s="10">
        <f t="shared" si="8"/>
        <v>31.31669923342853</v>
      </c>
      <c r="Y11" s="9">
        <v>53224</v>
      </c>
      <c r="Z11" s="12">
        <f t="shared" si="9"/>
        <v>100</v>
      </c>
      <c r="AB11" s="77" t="s">
        <v>221</v>
      </c>
      <c r="AC11" s="77"/>
      <c r="AD11" s="77"/>
      <c r="AE11" s="77"/>
      <c r="AF11" s="77"/>
      <c r="AG11" s="77"/>
      <c r="AH11" s="11"/>
      <c r="AJ11" s="6" t="s">
        <v>63</v>
      </c>
      <c r="AK11" s="7">
        <v>3968</v>
      </c>
      <c r="AL11" s="8">
        <f t="shared" si="10"/>
        <v>71.098369467837301</v>
      </c>
      <c r="AM11" s="7">
        <v>1613</v>
      </c>
      <c r="AN11" s="8">
        <f t="shared" si="11"/>
        <v>28.901630532162699</v>
      </c>
      <c r="AO11" s="7">
        <v>5581</v>
      </c>
      <c r="AP11" s="8">
        <f t="shared" si="12"/>
        <v>10.485871035623028</v>
      </c>
      <c r="AR11" s="6" t="s">
        <v>73</v>
      </c>
      <c r="AS11" s="7">
        <v>5208</v>
      </c>
      <c r="AT11" s="8">
        <f t="shared" si="13"/>
        <v>70.73203857123454</v>
      </c>
      <c r="AU11" s="7">
        <v>2155</v>
      </c>
      <c r="AV11" s="8">
        <f t="shared" si="14"/>
        <v>29.267961428765449</v>
      </c>
      <c r="AW11" s="7">
        <v>7363</v>
      </c>
      <c r="AX11" s="8">
        <f t="shared" si="15"/>
        <v>13.833984668570571</v>
      </c>
      <c r="AZ11" s="6" t="s">
        <v>149</v>
      </c>
      <c r="BA11" s="7">
        <v>1813</v>
      </c>
      <c r="BB11" s="8">
        <f t="shared" si="16"/>
        <v>69.865125240847775</v>
      </c>
      <c r="BC11" s="7">
        <v>782</v>
      </c>
      <c r="BD11" s="8">
        <f t="shared" si="17"/>
        <v>30.134874759152215</v>
      </c>
      <c r="BE11" s="7">
        <v>2595</v>
      </c>
      <c r="BF11" s="8">
        <f t="shared" si="18"/>
        <v>4.8756200210431384</v>
      </c>
    </row>
    <row r="12" spans="1:59" ht="18" customHeight="1" x14ac:dyDescent="0.25">
      <c r="A12" s="23" t="s">
        <v>26</v>
      </c>
      <c r="B12" s="7">
        <v>44</v>
      </c>
      <c r="C12" s="8">
        <f t="shared" si="0"/>
        <v>77.192982456140342</v>
      </c>
      <c r="D12" s="7">
        <v>13</v>
      </c>
      <c r="E12" s="8">
        <f t="shared" si="1"/>
        <v>22.807017543859647</v>
      </c>
      <c r="F12" s="7">
        <v>57</v>
      </c>
      <c r="G12" s="8">
        <f t="shared" si="2"/>
        <v>0.10709454381482036</v>
      </c>
      <c r="J12" s="6" t="s">
        <v>87</v>
      </c>
      <c r="K12" s="7">
        <v>2235</v>
      </c>
      <c r="L12" s="8">
        <f t="shared" si="3"/>
        <v>57.722107438016536</v>
      </c>
      <c r="M12" s="7">
        <v>1637</v>
      </c>
      <c r="N12" s="8">
        <f t="shared" si="4"/>
        <v>42.277892561983471</v>
      </c>
      <c r="O12" s="7">
        <f t="shared" si="5"/>
        <v>3872</v>
      </c>
      <c r="P12" s="8">
        <f>+(O12/$O$22)*100</f>
        <v>7.27491357282429</v>
      </c>
      <c r="T12" s="76" t="s">
        <v>221</v>
      </c>
      <c r="U12" s="76"/>
      <c r="V12" s="76"/>
      <c r="W12" s="76"/>
      <c r="X12" s="76"/>
      <c r="Y12" s="76"/>
      <c r="Z12" s="11"/>
      <c r="AJ12" s="6" t="s">
        <v>64</v>
      </c>
      <c r="AK12" s="7">
        <v>2455</v>
      </c>
      <c r="AL12" s="8">
        <f t="shared" si="10"/>
        <v>70.974270020237057</v>
      </c>
      <c r="AM12" s="7">
        <v>1004</v>
      </c>
      <c r="AN12" s="8">
        <f t="shared" si="11"/>
        <v>29.025729979762936</v>
      </c>
      <c r="AO12" s="7">
        <v>3459</v>
      </c>
      <c r="AP12" s="8">
        <f t="shared" si="12"/>
        <v>6.4989478430783105</v>
      </c>
      <c r="AR12" s="6" t="s">
        <v>74</v>
      </c>
      <c r="AS12" s="7">
        <v>1020</v>
      </c>
      <c r="AT12" s="8">
        <f t="shared" si="13"/>
        <v>43.852106620808257</v>
      </c>
      <c r="AU12" s="7">
        <v>1306</v>
      </c>
      <c r="AV12" s="8">
        <f t="shared" si="14"/>
        <v>56.14789337919175</v>
      </c>
      <c r="AW12" s="7">
        <v>2326</v>
      </c>
      <c r="AX12" s="8">
        <f t="shared" si="15"/>
        <v>4.370208928303021</v>
      </c>
      <c r="AZ12" s="9" t="s">
        <v>52</v>
      </c>
      <c r="BA12" s="9">
        <v>36556</v>
      </c>
      <c r="BB12" s="10">
        <f t="shared" si="16"/>
        <v>68.683300766571477</v>
      </c>
      <c r="BC12" s="9">
        <v>16668</v>
      </c>
      <c r="BD12" s="10">
        <f t="shared" si="17"/>
        <v>31.31669923342853</v>
      </c>
      <c r="BE12" s="9">
        <v>53224</v>
      </c>
      <c r="BF12" s="10">
        <f t="shared" si="18"/>
        <v>100</v>
      </c>
    </row>
    <row r="13" spans="1:59" ht="15.75" customHeight="1" x14ac:dyDescent="0.25">
      <c r="A13" s="23" t="s">
        <v>27</v>
      </c>
      <c r="B13" s="7">
        <v>67</v>
      </c>
      <c r="C13" s="8">
        <f t="shared" si="0"/>
        <v>52.34375</v>
      </c>
      <c r="D13" s="7">
        <v>61</v>
      </c>
      <c r="E13" s="8">
        <f t="shared" si="1"/>
        <v>47.65625</v>
      </c>
      <c r="F13" s="7">
        <v>128</v>
      </c>
      <c r="G13" s="8">
        <f t="shared" si="2"/>
        <v>0.24049301067187737</v>
      </c>
      <c r="J13" s="6" t="s">
        <v>10</v>
      </c>
      <c r="K13" s="7">
        <v>10527</v>
      </c>
      <c r="L13" s="8">
        <f t="shared" si="3"/>
        <v>78.954473861846537</v>
      </c>
      <c r="M13" s="7">
        <v>2806</v>
      </c>
      <c r="N13" s="8">
        <f t="shared" si="4"/>
        <v>21.045526138153452</v>
      </c>
      <c r="O13" s="7">
        <f t="shared" si="5"/>
        <v>13333</v>
      </c>
      <c r="P13" s="8">
        <f t="shared" si="6"/>
        <v>25.050728994438597</v>
      </c>
      <c r="AJ13" s="6" t="s">
        <v>65</v>
      </c>
      <c r="AK13" s="7">
        <v>1490</v>
      </c>
      <c r="AL13" s="8">
        <f t="shared" si="10"/>
        <v>68.537258509659608</v>
      </c>
      <c r="AM13" s="7">
        <v>684</v>
      </c>
      <c r="AN13" s="8">
        <f t="shared" si="11"/>
        <v>31.462741490340385</v>
      </c>
      <c r="AO13" s="7">
        <v>2174</v>
      </c>
      <c r="AP13" s="8">
        <f t="shared" si="12"/>
        <v>4.0846234781301671</v>
      </c>
      <c r="AR13" s="9" t="s">
        <v>52</v>
      </c>
      <c r="AS13" s="9">
        <v>36556</v>
      </c>
      <c r="AT13" s="10">
        <f t="shared" si="13"/>
        <v>68.683300766571477</v>
      </c>
      <c r="AU13" s="9">
        <v>16668</v>
      </c>
      <c r="AV13" s="10">
        <f t="shared" si="14"/>
        <v>31.31669923342853</v>
      </c>
      <c r="AW13" s="9">
        <v>53224</v>
      </c>
      <c r="AX13" s="9">
        <f t="shared" si="15"/>
        <v>100</v>
      </c>
      <c r="AZ13" s="76" t="s">
        <v>221</v>
      </c>
      <c r="BA13" s="76"/>
      <c r="BB13" s="76"/>
      <c r="BC13" s="76"/>
      <c r="BD13" s="76"/>
      <c r="BE13" s="76"/>
      <c r="BF13" s="11"/>
    </row>
    <row r="14" spans="1:59" x14ac:dyDescent="0.25">
      <c r="A14" s="23" t="s">
        <v>28</v>
      </c>
      <c r="B14" s="7">
        <v>61</v>
      </c>
      <c r="C14" s="8">
        <f t="shared" si="0"/>
        <v>96.825396825396822</v>
      </c>
      <c r="D14" s="7">
        <v>2</v>
      </c>
      <c r="E14" s="8">
        <f t="shared" si="1"/>
        <v>3.1746031746031744</v>
      </c>
      <c r="F14" s="7">
        <v>63</v>
      </c>
      <c r="G14" s="8">
        <f t="shared" si="2"/>
        <v>0.11836765369006463</v>
      </c>
      <c r="J14" s="6" t="s">
        <v>11</v>
      </c>
      <c r="K14" s="7">
        <v>6038</v>
      </c>
      <c r="L14" s="8">
        <f t="shared" si="3"/>
        <v>86.727951738006311</v>
      </c>
      <c r="M14" s="7">
        <v>924</v>
      </c>
      <c r="N14" s="8">
        <f t="shared" si="4"/>
        <v>13.27204826199368</v>
      </c>
      <c r="O14" s="7">
        <f t="shared" si="5"/>
        <v>6962</v>
      </c>
      <c r="P14" s="8">
        <f t="shared" si="6"/>
        <v>13.080565158575078</v>
      </c>
      <c r="AJ14" s="6" t="s">
        <v>66</v>
      </c>
      <c r="AK14" s="7">
        <v>11670</v>
      </c>
      <c r="AL14" s="8">
        <f t="shared" si="10"/>
        <v>67.099816007359706</v>
      </c>
      <c r="AM14" s="7">
        <v>5722</v>
      </c>
      <c r="AN14" s="8">
        <f t="shared" si="11"/>
        <v>32.900183992640294</v>
      </c>
      <c r="AO14" s="7">
        <v>17392</v>
      </c>
      <c r="AP14" s="8">
        <f t="shared" si="12"/>
        <v>32.676987825041337</v>
      </c>
      <c r="AR14" s="77" t="s">
        <v>221</v>
      </c>
      <c r="AS14" s="77"/>
      <c r="AT14" s="77"/>
      <c r="AU14" s="77"/>
      <c r="AV14" s="77"/>
      <c r="AW14" s="77"/>
      <c r="AX14" s="11"/>
    </row>
    <row r="15" spans="1:59" x14ac:dyDescent="0.25">
      <c r="A15" s="23" t="s">
        <v>97</v>
      </c>
      <c r="B15" s="7">
        <v>100</v>
      </c>
      <c r="C15" s="8">
        <f t="shared" si="0"/>
        <v>84.745762711864401</v>
      </c>
      <c r="D15" s="7">
        <v>18</v>
      </c>
      <c r="E15" s="8">
        <f t="shared" si="1"/>
        <v>15.254237288135593</v>
      </c>
      <c r="F15" s="7">
        <v>118</v>
      </c>
      <c r="G15" s="8">
        <f t="shared" si="2"/>
        <v>0.22170449421313695</v>
      </c>
      <c r="J15" s="6" t="s">
        <v>88</v>
      </c>
      <c r="K15" s="7">
        <v>1513</v>
      </c>
      <c r="L15" s="8">
        <f t="shared" si="3"/>
        <v>37.404202719406676</v>
      </c>
      <c r="M15" s="7">
        <v>2532</v>
      </c>
      <c r="N15" s="8">
        <f t="shared" si="4"/>
        <v>62.595797280593324</v>
      </c>
      <c r="O15" s="7">
        <f t="shared" si="5"/>
        <v>4045</v>
      </c>
      <c r="P15" s="8">
        <f t="shared" si="6"/>
        <v>7.5999549075604991</v>
      </c>
      <c r="AJ15" s="6" t="s">
        <v>67</v>
      </c>
      <c r="AK15" s="7">
        <v>3314</v>
      </c>
      <c r="AL15" s="8">
        <f t="shared" si="10"/>
        <v>67.854217854217865</v>
      </c>
      <c r="AM15" s="7">
        <v>1570</v>
      </c>
      <c r="AN15" s="8">
        <f t="shared" si="11"/>
        <v>32.14578214578215</v>
      </c>
      <c r="AO15" s="7">
        <v>4884</v>
      </c>
      <c r="AP15" s="8">
        <f t="shared" si="12"/>
        <v>9.1763114384488205</v>
      </c>
    </row>
    <row r="16" spans="1:59" x14ac:dyDescent="0.25">
      <c r="A16" s="23" t="s">
        <v>29</v>
      </c>
      <c r="B16" s="7">
        <v>66</v>
      </c>
      <c r="C16" s="8">
        <f t="shared" si="0"/>
        <v>24.719101123595504</v>
      </c>
      <c r="D16" s="7">
        <v>201</v>
      </c>
      <c r="E16" s="8">
        <f t="shared" si="1"/>
        <v>75.280898876404493</v>
      </c>
      <c r="F16" s="7">
        <v>267</v>
      </c>
      <c r="G16" s="8">
        <f t="shared" si="2"/>
        <v>0.50165338944836912</v>
      </c>
      <c r="J16" s="6" t="s">
        <v>89</v>
      </c>
      <c r="K16" s="7">
        <v>133</v>
      </c>
      <c r="L16" s="8">
        <f t="shared" si="3"/>
        <v>68.205128205128204</v>
      </c>
      <c r="M16" s="7">
        <v>62</v>
      </c>
      <c r="N16" s="8">
        <f t="shared" si="4"/>
        <v>31.794871794871792</v>
      </c>
      <c r="O16" s="7">
        <f t="shared" si="5"/>
        <v>195</v>
      </c>
      <c r="P16" s="8">
        <f t="shared" si="6"/>
        <v>0.36637607094543811</v>
      </c>
      <c r="AJ16" s="6" t="s">
        <v>68</v>
      </c>
      <c r="AK16" s="7">
        <v>602</v>
      </c>
      <c r="AL16" s="8">
        <f t="shared" si="10"/>
        <v>75.25</v>
      </c>
      <c r="AM16" s="7">
        <v>198</v>
      </c>
      <c r="AN16" s="8">
        <f t="shared" si="11"/>
        <v>24.75</v>
      </c>
      <c r="AO16" s="7">
        <v>800</v>
      </c>
      <c r="AP16" s="8">
        <f t="shared" si="12"/>
        <v>1.5030813166992334</v>
      </c>
    </row>
    <row r="17" spans="1:42" x14ac:dyDescent="0.25">
      <c r="A17" s="23" t="s">
        <v>98</v>
      </c>
      <c r="B17" s="7">
        <v>0</v>
      </c>
      <c r="C17" s="8">
        <f t="shared" si="0"/>
        <v>0</v>
      </c>
      <c r="D17" s="7">
        <v>2</v>
      </c>
      <c r="E17" s="8">
        <f t="shared" si="1"/>
        <v>100</v>
      </c>
      <c r="F17" s="7">
        <v>2</v>
      </c>
      <c r="G17" s="8">
        <f t="shared" si="2"/>
        <v>3.7577032917480838E-3</v>
      </c>
      <c r="J17" s="6" t="s">
        <v>14</v>
      </c>
      <c r="K17" s="7">
        <v>75</v>
      </c>
      <c r="L17" s="8">
        <f t="shared" si="3"/>
        <v>25</v>
      </c>
      <c r="M17" s="7">
        <v>225</v>
      </c>
      <c r="N17" s="8">
        <f t="shared" si="4"/>
        <v>75</v>
      </c>
      <c r="O17" s="7">
        <f t="shared" si="5"/>
        <v>300</v>
      </c>
      <c r="P17" s="8">
        <f t="shared" si="6"/>
        <v>0.56365549376221247</v>
      </c>
      <c r="AJ17" s="6" t="s">
        <v>92</v>
      </c>
      <c r="AK17" s="7">
        <v>71</v>
      </c>
      <c r="AL17" s="8">
        <f t="shared" si="10"/>
        <v>51.079136690647488</v>
      </c>
      <c r="AM17" s="7">
        <v>68</v>
      </c>
      <c r="AN17" s="8">
        <f t="shared" si="11"/>
        <v>48.920863309352519</v>
      </c>
      <c r="AO17" s="7">
        <v>139</v>
      </c>
      <c r="AP17" s="8">
        <f t="shared" si="12"/>
        <v>0.26116037877649179</v>
      </c>
    </row>
    <row r="18" spans="1:42" x14ac:dyDescent="0.25">
      <c r="A18" s="23" t="s">
        <v>99</v>
      </c>
      <c r="B18" s="7">
        <v>459</v>
      </c>
      <c r="C18" s="8">
        <f t="shared" si="0"/>
        <v>62.110960757780788</v>
      </c>
      <c r="D18" s="7">
        <v>280</v>
      </c>
      <c r="E18" s="8">
        <f t="shared" si="1"/>
        <v>37.889039242219212</v>
      </c>
      <c r="F18" s="7">
        <v>739</v>
      </c>
      <c r="G18" s="8">
        <f t="shared" si="2"/>
        <v>1.3884713663009167</v>
      </c>
      <c r="J18" s="6" t="s">
        <v>90</v>
      </c>
      <c r="K18" s="7">
        <v>9323</v>
      </c>
      <c r="L18" s="8">
        <f t="shared" si="3"/>
        <v>68.632214369846878</v>
      </c>
      <c r="M18" s="7">
        <v>4261</v>
      </c>
      <c r="N18" s="8">
        <f t="shared" si="4"/>
        <v>31.367785630153122</v>
      </c>
      <c r="O18" s="7">
        <f t="shared" si="5"/>
        <v>13584</v>
      </c>
      <c r="P18" s="8">
        <f t="shared" si="6"/>
        <v>25.522320757552986</v>
      </c>
      <c r="AJ18" s="9" t="s">
        <v>52</v>
      </c>
      <c r="AK18" s="9">
        <v>36556</v>
      </c>
      <c r="AL18" s="10">
        <f t="shared" si="10"/>
        <v>68.683300766571477</v>
      </c>
      <c r="AM18" s="9">
        <v>16668</v>
      </c>
      <c r="AN18" s="10">
        <f t="shared" si="11"/>
        <v>31.31669923342853</v>
      </c>
      <c r="AO18" s="9">
        <v>53224</v>
      </c>
      <c r="AP18" s="12">
        <f t="shared" si="12"/>
        <v>100</v>
      </c>
    </row>
    <row r="19" spans="1:42" x14ac:dyDescent="0.25">
      <c r="A19" s="23" t="s">
        <v>100</v>
      </c>
      <c r="B19" s="7">
        <v>20</v>
      </c>
      <c r="C19" s="8">
        <f t="shared" si="0"/>
        <v>100</v>
      </c>
      <c r="D19" s="7">
        <v>0</v>
      </c>
      <c r="E19" s="8">
        <f t="shared" si="1"/>
        <v>0</v>
      </c>
      <c r="F19" s="7">
        <v>20</v>
      </c>
      <c r="G19" s="8">
        <f t="shared" si="2"/>
        <v>3.7577032917480831E-2</v>
      </c>
      <c r="J19" s="6" t="s">
        <v>143</v>
      </c>
      <c r="K19" s="7">
        <v>61</v>
      </c>
      <c r="L19" s="8">
        <f t="shared" si="3"/>
        <v>96.825396825396822</v>
      </c>
      <c r="M19" s="7">
        <v>2</v>
      </c>
      <c r="N19" s="8">
        <f t="shared" si="4"/>
        <v>3.1746031746031744</v>
      </c>
      <c r="O19" s="7">
        <f t="shared" si="5"/>
        <v>63</v>
      </c>
      <c r="P19" s="8">
        <f t="shared" si="6"/>
        <v>0.11836765369006463</v>
      </c>
      <c r="AJ19" s="76" t="s">
        <v>221</v>
      </c>
      <c r="AK19" s="76"/>
      <c r="AL19" s="76"/>
      <c r="AM19" s="76"/>
      <c r="AN19" s="76"/>
      <c r="AO19" s="76"/>
      <c r="AP19" s="11"/>
    </row>
    <row r="20" spans="1:42" x14ac:dyDescent="0.25">
      <c r="A20" s="23" t="s">
        <v>31</v>
      </c>
      <c r="B20" s="7">
        <v>39</v>
      </c>
      <c r="C20" s="8">
        <f t="shared" si="0"/>
        <v>63.934426229508205</v>
      </c>
      <c r="D20" s="7">
        <v>22</v>
      </c>
      <c r="E20" s="8">
        <f t="shared" si="1"/>
        <v>36.065573770491802</v>
      </c>
      <c r="F20" s="7">
        <v>61</v>
      </c>
      <c r="G20" s="8">
        <f t="shared" si="2"/>
        <v>0.11460995039831656</v>
      </c>
      <c r="J20" s="6" t="s">
        <v>16</v>
      </c>
      <c r="K20" s="7">
        <v>4955</v>
      </c>
      <c r="L20" s="8">
        <f t="shared" si="3"/>
        <v>80.425255640318127</v>
      </c>
      <c r="M20" s="7">
        <v>1206</v>
      </c>
      <c r="N20" s="8">
        <f t="shared" si="4"/>
        <v>19.574744359681869</v>
      </c>
      <c r="O20" s="7">
        <f t="shared" si="5"/>
        <v>6161</v>
      </c>
      <c r="P20" s="8">
        <f t="shared" si="6"/>
        <v>11.575604990229973</v>
      </c>
    </row>
    <row r="21" spans="1:42" x14ac:dyDescent="0.25">
      <c r="A21" s="23" t="s">
        <v>32</v>
      </c>
      <c r="B21" s="7">
        <v>163</v>
      </c>
      <c r="C21" s="8">
        <f t="shared" si="0"/>
        <v>21.279373368146214</v>
      </c>
      <c r="D21" s="7">
        <v>603</v>
      </c>
      <c r="E21" s="8">
        <f t="shared" si="1"/>
        <v>78.72062663185379</v>
      </c>
      <c r="F21" s="7">
        <v>766</v>
      </c>
      <c r="G21" s="8">
        <f t="shared" si="2"/>
        <v>1.4392003607395161</v>
      </c>
      <c r="J21" s="6" t="s">
        <v>91</v>
      </c>
      <c r="K21" s="7">
        <v>704</v>
      </c>
      <c r="L21" s="8">
        <f t="shared" si="3"/>
        <v>23.435419440745672</v>
      </c>
      <c r="M21" s="7">
        <v>2300</v>
      </c>
      <c r="N21" s="8">
        <f t="shared" si="4"/>
        <v>76.564580559254324</v>
      </c>
      <c r="O21" s="7">
        <f t="shared" si="5"/>
        <v>3004</v>
      </c>
      <c r="P21" s="8">
        <f t="shared" si="6"/>
        <v>5.6440703442056215</v>
      </c>
    </row>
    <row r="22" spans="1:42" x14ac:dyDescent="0.25">
      <c r="A22" s="23" t="s">
        <v>33</v>
      </c>
      <c r="B22" s="7">
        <v>969</v>
      </c>
      <c r="C22" s="8">
        <f t="shared" si="0"/>
        <v>57.678571428571423</v>
      </c>
      <c r="D22" s="7">
        <v>711</v>
      </c>
      <c r="E22" s="8">
        <f t="shared" si="1"/>
        <v>42.321428571428569</v>
      </c>
      <c r="F22" s="7">
        <v>1680</v>
      </c>
      <c r="G22" s="8">
        <f t="shared" si="2"/>
        <v>3.1564707650683901</v>
      </c>
      <c r="J22" s="19" t="s">
        <v>52</v>
      </c>
      <c r="K22" s="9">
        <f>+SUM(K8:K21)</f>
        <v>36556</v>
      </c>
      <c r="L22" s="10">
        <f>+(K22/O22)*100</f>
        <v>68.683300766571477</v>
      </c>
      <c r="M22" s="9">
        <f t="shared" ref="L22:P22" si="19">+SUM(M8:M21)</f>
        <v>16668</v>
      </c>
      <c r="N22" s="10">
        <f>+(M22/O22)*100</f>
        <v>31.31669923342853</v>
      </c>
      <c r="O22" s="9">
        <f>+SUM(O8:O21)</f>
        <v>53224</v>
      </c>
      <c r="P22" s="9">
        <f t="shared" si="19"/>
        <v>99.999999999999986</v>
      </c>
    </row>
    <row r="23" spans="1:42" x14ac:dyDescent="0.25">
      <c r="A23" s="23" t="s">
        <v>101</v>
      </c>
      <c r="B23" s="7">
        <v>1304</v>
      </c>
      <c r="C23" s="8">
        <f t="shared" si="0"/>
        <v>57.827050997782706</v>
      </c>
      <c r="D23" s="7">
        <v>951</v>
      </c>
      <c r="E23" s="8">
        <f t="shared" si="1"/>
        <v>42.172949002217294</v>
      </c>
      <c r="F23" s="7">
        <v>2255</v>
      </c>
      <c r="G23" s="8">
        <f t="shared" si="2"/>
        <v>4.2368104614459643</v>
      </c>
      <c r="J23" s="76" t="s">
        <v>221</v>
      </c>
      <c r="K23" s="76"/>
      <c r="L23" s="76"/>
      <c r="M23" s="76"/>
      <c r="N23" s="76"/>
      <c r="O23" s="76"/>
      <c r="P23" s="11"/>
    </row>
    <row r="24" spans="1:42" x14ac:dyDescent="0.25">
      <c r="A24" s="23" t="s">
        <v>34</v>
      </c>
      <c r="B24" s="7">
        <v>320</v>
      </c>
      <c r="C24" s="8">
        <f t="shared" si="0"/>
        <v>73.226544622425621</v>
      </c>
      <c r="D24" s="7">
        <v>117</v>
      </c>
      <c r="E24" s="8">
        <f t="shared" si="1"/>
        <v>26.773455377574372</v>
      </c>
      <c r="F24" s="7">
        <v>437</v>
      </c>
      <c r="G24" s="8">
        <f t="shared" si="2"/>
        <v>0.82105816924695629</v>
      </c>
    </row>
    <row r="25" spans="1:42" x14ac:dyDescent="0.25">
      <c r="A25" s="23" t="s">
        <v>35</v>
      </c>
      <c r="B25" s="7">
        <v>128</v>
      </c>
      <c r="C25" s="8">
        <f t="shared" si="0"/>
        <v>74.853801169590639</v>
      </c>
      <c r="D25" s="7">
        <v>43</v>
      </c>
      <c r="E25" s="8">
        <f t="shared" si="1"/>
        <v>25.146198830409354</v>
      </c>
      <c r="F25" s="7">
        <v>171</v>
      </c>
      <c r="G25" s="8">
        <f t="shared" si="2"/>
        <v>0.32128363144446115</v>
      </c>
    </row>
    <row r="26" spans="1:42" x14ac:dyDescent="0.25">
      <c r="A26" s="23" t="s">
        <v>36</v>
      </c>
      <c r="B26" s="7">
        <v>1117</v>
      </c>
      <c r="C26" s="8">
        <f t="shared" si="0"/>
        <v>57.164790174002043</v>
      </c>
      <c r="D26" s="7">
        <v>837</v>
      </c>
      <c r="E26" s="8">
        <f t="shared" si="1"/>
        <v>42.835209825997957</v>
      </c>
      <c r="F26" s="7">
        <v>1954</v>
      </c>
      <c r="G26" s="8">
        <f t="shared" si="2"/>
        <v>3.6712761160378777</v>
      </c>
    </row>
    <row r="27" spans="1:42" x14ac:dyDescent="0.25">
      <c r="A27" s="23" t="s">
        <v>37</v>
      </c>
      <c r="B27" s="7">
        <v>8871</v>
      </c>
      <c r="C27" s="8">
        <f t="shared" si="0"/>
        <v>73.545017410048089</v>
      </c>
      <c r="D27" s="7">
        <v>3191</v>
      </c>
      <c r="E27" s="8">
        <f t="shared" si="1"/>
        <v>26.454982589951914</v>
      </c>
      <c r="F27" s="7">
        <v>12062</v>
      </c>
      <c r="G27" s="8">
        <f t="shared" si="2"/>
        <v>22.662708552532692</v>
      </c>
    </row>
    <row r="28" spans="1:42" x14ac:dyDescent="0.25">
      <c r="A28" s="23" t="s">
        <v>81</v>
      </c>
      <c r="B28" s="7">
        <v>894</v>
      </c>
      <c r="C28" s="8">
        <f t="shared" si="0"/>
        <v>74.562135112593836</v>
      </c>
      <c r="D28" s="7">
        <v>305</v>
      </c>
      <c r="E28" s="8">
        <f t="shared" si="1"/>
        <v>25.437864887406171</v>
      </c>
      <c r="F28" s="7">
        <v>1199</v>
      </c>
      <c r="G28" s="8">
        <f t="shared" si="2"/>
        <v>2.252743123402976</v>
      </c>
    </row>
    <row r="29" spans="1:42" x14ac:dyDescent="0.25">
      <c r="A29" s="23" t="s">
        <v>53</v>
      </c>
      <c r="B29" s="7">
        <v>831</v>
      </c>
      <c r="C29" s="8">
        <f t="shared" si="0"/>
        <v>67.671009771986974</v>
      </c>
      <c r="D29" s="7">
        <v>397</v>
      </c>
      <c r="E29" s="8">
        <f t="shared" si="1"/>
        <v>32.328990228013026</v>
      </c>
      <c r="F29" s="7">
        <v>1228</v>
      </c>
      <c r="G29" s="8">
        <f t="shared" si="2"/>
        <v>2.3072298211333235</v>
      </c>
    </row>
    <row r="30" spans="1:42" x14ac:dyDescent="0.25">
      <c r="A30" s="23" t="s">
        <v>38</v>
      </c>
      <c r="B30" s="7">
        <v>175</v>
      </c>
      <c r="C30" s="8">
        <f t="shared" si="0"/>
        <v>69.444444444444443</v>
      </c>
      <c r="D30" s="7">
        <v>77</v>
      </c>
      <c r="E30" s="8">
        <f t="shared" si="1"/>
        <v>30.555555555555557</v>
      </c>
      <c r="F30" s="7">
        <v>252</v>
      </c>
      <c r="G30" s="8">
        <f t="shared" si="2"/>
        <v>0.47347061476025853</v>
      </c>
      <c r="AJ30" s="26"/>
      <c r="AK30" s="26"/>
      <c r="AL30" s="26"/>
      <c r="AM30" s="26"/>
      <c r="AN30" s="26"/>
      <c r="AO30" s="26"/>
      <c r="AP30" s="26"/>
    </row>
    <row r="31" spans="1:42" x14ac:dyDescent="0.25">
      <c r="A31" s="23" t="s">
        <v>39</v>
      </c>
      <c r="B31" s="7">
        <v>541</v>
      </c>
      <c r="C31" s="8">
        <f t="shared" si="0"/>
        <v>65.338164251207729</v>
      </c>
      <c r="D31" s="7">
        <v>287</v>
      </c>
      <c r="E31" s="8">
        <f t="shared" si="1"/>
        <v>34.661835748792271</v>
      </c>
      <c r="F31" s="7">
        <v>828</v>
      </c>
      <c r="G31" s="8">
        <f t="shared" si="2"/>
        <v>1.5556891627837066</v>
      </c>
      <c r="AJ31" s="26"/>
      <c r="AK31" s="26"/>
      <c r="AL31" s="26"/>
      <c r="AM31" s="26"/>
      <c r="AN31" s="26"/>
      <c r="AO31" s="26"/>
      <c r="AP31" s="26"/>
    </row>
    <row r="32" spans="1:42" x14ac:dyDescent="0.25">
      <c r="A32" s="23" t="s">
        <v>103</v>
      </c>
      <c r="B32" s="7">
        <v>440</v>
      </c>
      <c r="C32" s="8">
        <f t="shared" si="0"/>
        <v>69.400630914826493</v>
      </c>
      <c r="D32" s="7">
        <v>194</v>
      </c>
      <c r="E32" s="8">
        <f t="shared" si="1"/>
        <v>30.5993690851735</v>
      </c>
      <c r="F32" s="7">
        <v>634</v>
      </c>
      <c r="G32" s="8">
        <f t="shared" si="2"/>
        <v>1.1911919434841425</v>
      </c>
      <c r="AJ32" s="26"/>
      <c r="AK32" s="26"/>
      <c r="AL32" s="26"/>
      <c r="AM32" s="26"/>
      <c r="AN32" s="26"/>
      <c r="AO32" s="26"/>
      <c r="AP32" s="26"/>
    </row>
    <row r="33" spans="1:42" x14ac:dyDescent="0.25">
      <c r="A33" s="23" t="s">
        <v>40</v>
      </c>
      <c r="B33" s="7">
        <v>1330</v>
      </c>
      <c r="C33" s="8">
        <f t="shared" si="0"/>
        <v>77.280650784427664</v>
      </c>
      <c r="D33" s="7">
        <v>391</v>
      </c>
      <c r="E33" s="8">
        <f t="shared" si="1"/>
        <v>22.71934921557234</v>
      </c>
      <c r="F33" s="7">
        <v>1721</v>
      </c>
      <c r="G33" s="8">
        <f t="shared" si="2"/>
        <v>3.2335036825492263</v>
      </c>
      <c r="AJ33" s="26"/>
      <c r="AK33" s="26"/>
      <c r="AL33" s="26"/>
      <c r="AM33" s="26"/>
      <c r="AN33" s="26"/>
      <c r="AO33" s="26"/>
      <c r="AP33" s="26"/>
    </row>
    <row r="34" spans="1:42" x14ac:dyDescent="0.25">
      <c r="A34" s="23" t="s">
        <v>41</v>
      </c>
      <c r="B34" s="7">
        <v>495</v>
      </c>
      <c r="C34" s="8">
        <f t="shared" si="0"/>
        <v>67.255434782608688</v>
      </c>
      <c r="D34" s="7">
        <v>241</v>
      </c>
      <c r="E34" s="8">
        <f t="shared" si="1"/>
        <v>32.744565217391305</v>
      </c>
      <c r="F34" s="7">
        <v>736</v>
      </c>
      <c r="G34" s="8">
        <f t="shared" si="2"/>
        <v>1.3828348113632947</v>
      </c>
      <c r="AJ34" s="26"/>
      <c r="AK34" s="26"/>
      <c r="AL34" s="26"/>
      <c r="AM34" s="26"/>
      <c r="AN34" s="26"/>
      <c r="AO34" s="26"/>
      <c r="AP34" s="26"/>
    </row>
    <row r="35" spans="1:42" x14ac:dyDescent="0.25">
      <c r="A35" s="23" t="s">
        <v>42</v>
      </c>
      <c r="B35" s="7">
        <v>1478</v>
      </c>
      <c r="C35" s="8">
        <f t="shared" si="0"/>
        <v>58.861011549183594</v>
      </c>
      <c r="D35" s="7">
        <v>1033</v>
      </c>
      <c r="E35" s="8">
        <f t="shared" si="1"/>
        <v>41.138988450816413</v>
      </c>
      <c r="F35" s="7">
        <v>2511</v>
      </c>
      <c r="G35" s="8">
        <f t="shared" si="2"/>
        <v>4.7177964827897192</v>
      </c>
      <c r="AJ35" s="26"/>
      <c r="AK35" s="26"/>
      <c r="AL35" s="26"/>
      <c r="AM35" s="26"/>
      <c r="AN35" s="26"/>
      <c r="AO35" s="26"/>
      <c r="AP35" s="26"/>
    </row>
    <row r="36" spans="1:42" x14ac:dyDescent="0.25">
      <c r="A36" s="23" t="s">
        <v>148</v>
      </c>
      <c r="B36" s="7">
        <v>5841</v>
      </c>
      <c r="C36" s="8">
        <f t="shared" si="0"/>
        <v>70.280351341595477</v>
      </c>
      <c r="D36" s="7">
        <v>2470</v>
      </c>
      <c r="E36" s="8">
        <f t="shared" si="1"/>
        <v>29.719648658404523</v>
      </c>
      <c r="F36" s="7">
        <v>8311</v>
      </c>
      <c r="G36" s="8">
        <f t="shared" si="2"/>
        <v>15.615136028859162</v>
      </c>
      <c r="AJ36" s="26"/>
      <c r="AK36" s="26"/>
      <c r="AL36" s="26"/>
      <c r="AM36" s="26"/>
      <c r="AN36" s="26"/>
      <c r="AO36" s="26"/>
      <c r="AP36" s="26"/>
    </row>
    <row r="37" spans="1:42" x14ac:dyDescent="0.25">
      <c r="A37" s="23" t="s">
        <v>105</v>
      </c>
      <c r="B37" s="7">
        <v>36</v>
      </c>
      <c r="C37" s="8">
        <f t="shared" si="0"/>
        <v>43.902439024390247</v>
      </c>
      <c r="D37" s="7">
        <v>46</v>
      </c>
      <c r="E37" s="8">
        <f t="shared" si="1"/>
        <v>56.09756097560976</v>
      </c>
      <c r="F37" s="7">
        <v>82</v>
      </c>
      <c r="G37" s="8">
        <f t="shared" si="2"/>
        <v>0.15406583496167142</v>
      </c>
    </row>
    <row r="38" spans="1:42" x14ac:dyDescent="0.25">
      <c r="A38" s="23" t="s">
        <v>43</v>
      </c>
      <c r="B38" s="7">
        <v>902</v>
      </c>
      <c r="C38" s="8">
        <f t="shared" si="0"/>
        <v>86.068702290076331</v>
      </c>
      <c r="D38" s="7">
        <v>146</v>
      </c>
      <c r="E38" s="8">
        <f t="shared" si="1"/>
        <v>13.931297709923665</v>
      </c>
      <c r="F38" s="7">
        <v>1048</v>
      </c>
      <c r="G38" s="8">
        <f t="shared" si="2"/>
        <v>1.9690365248759958</v>
      </c>
    </row>
    <row r="39" spans="1:42" x14ac:dyDescent="0.25">
      <c r="A39" s="23" t="s">
        <v>44</v>
      </c>
      <c r="B39" s="7">
        <v>122</v>
      </c>
      <c r="C39" s="8">
        <f t="shared" si="0"/>
        <v>53.508771929824562</v>
      </c>
      <c r="D39" s="7">
        <v>106</v>
      </c>
      <c r="E39" s="8">
        <f t="shared" si="1"/>
        <v>46.491228070175438</v>
      </c>
      <c r="F39" s="7">
        <v>228</v>
      </c>
      <c r="G39" s="8">
        <f t="shared" si="2"/>
        <v>0.42837817525928146</v>
      </c>
    </row>
    <row r="40" spans="1:42" x14ac:dyDescent="0.25">
      <c r="A40" s="23" t="s">
        <v>45</v>
      </c>
      <c r="B40" s="7">
        <v>666</v>
      </c>
      <c r="C40" s="8">
        <f t="shared" si="0"/>
        <v>67.751780264496446</v>
      </c>
      <c r="D40" s="7">
        <v>317</v>
      </c>
      <c r="E40" s="8">
        <f t="shared" si="1"/>
        <v>32.248219735503561</v>
      </c>
      <c r="F40" s="7">
        <v>983</v>
      </c>
      <c r="G40" s="8">
        <f t="shared" si="2"/>
        <v>1.846911167894183</v>
      </c>
    </row>
    <row r="41" spans="1:42" x14ac:dyDescent="0.25">
      <c r="A41" s="23" t="s">
        <v>46</v>
      </c>
      <c r="B41" s="7">
        <v>224</v>
      </c>
      <c r="C41" s="8">
        <f t="shared" si="0"/>
        <v>60.704607046070457</v>
      </c>
      <c r="D41" s="7">
        <v>145</v>
      </c>
      <c r="E41" s="8">
        <f t="shared" si="1"/>
        <v>39.295392953929536</v>
      </c>
      <c r="F41" s="7">
        <v>369</v>
      </c>
      <c r="G41" s="8">
        <f t="shared" si="2"/>
        <v>0.69329625732752143</v>
      </c>
    </row>
    <row r="42" spans="1:42" x14ac:dyDescent="0.25">
      <c r="A42" s="23" t="s">
        <v>47</v>
      </c>
      <c r="B42" s="7">
        <v>2386</v>
      </c>
      <c r="C42" s="8">
        <f t="shared" si="0"/>
        <v>75.173282923755508</v>
      </c>
      <c r="D42" s="7">
        <v>788</v>
      </c>
      <c r="E42" s="8">
        <f t="shared" si="1"/>
        <v>24.826717076244485</v>
      </c>
      <c r="F42" s="7">
        <v>3174</v>
      </c>
      <c r="G42" s="8">
        <f t="shared" si="2"/>
        <v>5.9634751240042085</v>
      </c>
    </row>
    <row r="43" spans="1:42" x14ac:dyDescent="0.25">
      <c r="A43" s="23" t="s">
        <v>48</v>
      </c>
      <c r="B43" s="7">
        <v>1020</v>
      </c>
      <c r="C43" s="8">
        <f t="shared" si="0"/>
        <v>64.761904761904759</v>
      </c>
      <c r="D43" s="7">
        <v>555</v>
      </c>
      <c r="E43" s="8">
        <f t="shared" si="1"/>
        <v>35.238095238095241</v>
      </c>
      <c r="F43" s="7">
        <v>1575</v>
      </c>
      <c r="G43" s="8">
        <f t="shared" si="2"/>
        <v>2.9591913422516161</v>
      </c>
    </row>
    <row r="44" spans="1:42" x14ac:dyDescent="0.25">
      <c r="A44" s="23" t="s">
        <v>49</v>
      </c>
      <c r="B44" s="7">
        <v>49</v>
      </c>
      <c r="C44" s="8">
        <f t="shared" si="0"/>
        <v>44.144144144144143</v>
      </c>
      <c r="D44" s="7">
        <v>62</v>
      </c>
      <c r="E44" s="8">
        <f t="shared" si="1"/>
        <v>55.85585585585585</v>
      </c>
      <c r="F44" s="7">
        <v>111</v>
      </c>
      <c r="G44" s="8">
        <f t="shared" si="2"/>
        <v>0.20855253269201862</v>
      </c>
    </row>
    <row r="45" spans="1:42" x14ac:dyDescent="0.25">
      <c r="A45" s="23" t="s">
        <v>107</v>
      </c>
      <c r="B45" s="7">
        <v>84</v>
      </c>
      <c r="C45" s="8">
        <f t="shared" si="0"/>
        <v>77.777777777777786</v>
      </c>
      <c r="D45" s="7">
        <v>24</v>
      </c>
      <c r="E45" s="8">
        <f t="shared" si="1"/>
        <v>22.222222222222221</v>
      </c>
      <c r="F45" s="7">
        <v>108</v>
      </c>
      <c r="G45" s="8">
        <f t="shared" si="2"/>
        <v>0.20291597775439649</v>
      </c>
    </row>
    <row r="46" spans="1:42" x14ac:dyDescent="0.25">
      <c r="A46" s="23" t="s">
        <v>82</v>
      </c>
      <c r="B46" s="7">
        <v>83</v>
      </c>
      <c r="C46" s="8">
        <f t="shared" si="0"/>
        <v>81.372549019607845</v>
      </c>
      <c r="D46" s="7">
        <v>19</v>
      </c>
      <c r="E46" s="8">
        <f t="shared" si="1"/>
        <v>18.627450980392158</v>
      </c>
      <c r="F46" s="7">
        <v>102</v>
      </c>
      <c r="G46" s="8">
        <f t="shared" si="2"/>
        <v>0.19164286787915225</v>
      </c>
    </row>
    <row r="47" spans="1:42" x14ac:dyDescent="0.25">
      <c r="A47" s="23" t="s">
        <v>109</v>
      </c>
      <c r="B47" s="7">
        <v>4042</v>
      </c>
      <c r="C47" s="8">
        <f t="shared" si="0"/>
        <v>72.217259246024653</v>
      </c>
      <c r="D47" s="7">
        <v>1555</v>
      </c>
      <c r="E47" s="8">
        <f t="shared" si="1"/>
        <v>27.782740753975343</v>
      </c>
      <c r="F47" s="7">
        <v>5597</v>
      </c>
      <c r="G47" s="8">
        <f t="shared" si="2"/>
        <v>10.515932661957011</v>
      </c>
    </row>
    <row r="48" spans="1:42" x14ac:dyDescent="0.25">
      <c r="A48" s="23" t="s">
        <v>50</v>
      </c>
      <c r="B48" s="7">
        <v>989</v>
      </c>
      <c r="C48" s="8">
        <f t="shared" si="0"/>
        <v>79.37399678972713</v>
      </c>
      <c r="D48" s="7">
        <v>257</v>
      </c>
      <c r="E48" s="8">
        <f t="shared" si="1"/>
        <v>20.626003210272874</v>
      </c>
      <c r="F48" s="7">
        <v>1246</v>
      </c>
      <c r="G48" s="8">
        <f t="shared" si="2"/>
        <v>2.3410491507590563</v>
      </c>
    </row>
    <row r="49" spans="1:7" x14ac:dyDescent="0.25">
      <c r="A49" s="23" t="s">
        <v>51</v>
      </c>
      <c r="B49" s="7">
        <v>85</v>
      </c>
      <c r="C49" s="8">
        <f t="shared" si="0"/>
        <v>59.44055944055944</v>
      </c>
      <c r="D49" s="7">
        <v>58</v>
      </c>
      <c r="E49" s="8">
        <f t="shared" si="1"/>
        <v>40.55944055944056</v>
      </c>
      <c r="F49" s="7">
        <v>143</v>
      </c>
      <c r="G49" s="8">
        <f t="shared" si="2"/>
        <v>0.26867578535998798</v>
      </c>
    </row>
    <row r="50" spans="1:7" x14ac:dyDescent="0.25">
      <c r="A50" s="19" t="s">
        <v>52</v>
      </c>
      <c r="B50" s="9">
        <v>36556</v>
      </c>
      <c r="C50" s="10">
        <f>+(B50/F50)*100</f>
        <v>68.683300766571477</v>
      </c>
      <c r="D50" s="9">
        <v>16668</v>
      </c>
      <c r="E50" s="10">
        <f>+(D50/F50)*100</f>
        <v>31.31669923342853</v>
      </c>
      <c r="F50" s="9">
        <v>53224</v>
      </c>
      <c r="G50" s="10">
        <f>+(F50/$F$50)*100</f>
        <v>100</v>
      </c>
    </row>
    <row r="51" spans="1:7" ht="18" customHeight="1" x14ac:dyDescent="0.25">
      <c r="A51" s="50" t="s">
        <v>226</v>
      </c>
    </row>
    <row r="60" spans="1:7" ht="52.5" customHeight="1" x14ac:dyDescent="0.25"/>
    <row r="70" ht="39.75" customHeight="1" x14ac:dyDescent="0.25"/>
    <row r="79" ht="46.5" customHeight="1" x14ac:dyDescent="0.25"/>
    <row r="95" ht="54.75" customHeight="1" x14ac:dyDescent="0.25"/>
    <row r="105" ht="39" customHeight="1" x14ac:dyDescent="0.25"/>
  </sheetData>
  <mergeCells count="43">
    <mergeCell ref="J23:O23"/>
    <mergeCell ref="B6:E6"/>
    <mergeCell ref="G6:G7"/>
    <mergeCell ref="K6:N6"/>
    <mergeCell ref="P6:P7"/>
    <mergeCell ref="AJ19:AO19"/>
    <mergeCell ref="AZ6:AZ7"/>
    <mergeCell ref="BE6:BE7"/>
    <mergeCell ref="AB11:AG11"/>
    <mergeCell ref="BF6:BF7"/>
    <mergeCell ref="AR14:AW14"/>
    <mergeCell ref="AZ13:BE13"/>
    <mergeCell ref="AC6:AF6"/>
    <mergeCell ref="AH6:AH7"/>
    <mergeCell ref="AK6:AN6"/>
    <mergeCell ref="AP6:AP7"/>
    <mergeCell ref="AX6:AX7"/>
    <mergeCell ref="AS6:AV6"/>
    <mergeCell ref="T12:Y12"/>
    <mergeCell ref="AJ6:AJ7"/>
    <mergeCell ref="AO6:AO7"/>
    <mergeCell ref="AR6:AR7"/>
    <mergeCell ref="AW6:AW7"/>
    <mergeCell ref="T6:T7"/>
    <mergeCell ref="Y6:Y7"/>
    <mergeCell ref="AB6:AB7"/>
    <mergeCell ref="AG6:AG7"/>
    <mergeCell ref="U6:X6"/>
    <mergeCell ref="Z6:Z7"/>
    <mergeCell ref="A6:A7"/>
    <mergeCell ref="F6:F7"/>
    <mergeCell ref="J6:J7"/>
    <mergeCell ref="O6:O7"/>
    <mergeCell ref="A2:AW2"/>
    <mergeCell ref="A3:BG3"/>
    <mergeCell ref="A5:F5"/>
    <mergeCell ref="J5:O5"/>
    <mergeCell ref="T5:Y5"/>
    <mergeCell ref="AB5:AG5"/>
    <mergeCell ref="AJ5:AO5"/>
    <mergeCell ref="AR5:AW5"/>
    <mergeCell ref="AZ5:BE5"/>
    <mergeCell ref="BA6:BD6"/>
  </mergeCells>
  <pageMargins left="0.7" right="0.7" top="0.75" bottom="0.75" header="0.3" footer="0.3"/>
  <pageSetup paperSize="9" orientation="portrait" r:id="rId1"/>
  <ignoredErrors>
    <ignoredError sqref="L22 N22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E4A3A-0645-4196-82B1-08E79A5949F1}">
  <dimension ref="A1:AX58"/>
  <sheetViews>
    <sheetView showGridLines="0" topLeftCell="A4" zoomScale="80" zoomScaleNormal="80" workbookViewId="0">
      <selection activeCell="D4" sqref="D4"/>
    </sheetView>
  </sheetViews>
  <sheetFormatPr baseColWidth="10" defaultRowHeight="15" x14ac:dyDescent="0.25"/>
  <cols>
    <col min="1" max="1" width="57.140625" style="58" customWidth="1"/>
    <col min="2" max="2" width="13" style="17" bestFit="1" customWidth="1"/>
    <col min="3" max="3" width="6" style="17" bestFit="1" customWidth="1"/>
    <col min="4" max="4" width="15.28515625" style="17" customWidth="1"/>
    <col min="5" max="5" width="6" style="17" bestFit="1" customWidth="1"/>
    <col min="6" max="6" width="8.42578125" style="17" bestFit="1" customWidth="1"/>
    <col min="7" max="7" width="6" style="17" bestFit="1" customWidth="1"/>
    <col min="8" max="8" width="11.42578125" style="26"/>
    <col min="9" max="9" width="31.28515625" style="26" bestFit="1" customWidth="1"/>
    <col min="10" max="10" width="13" style="26" bestFit="1" customWidth="1"/>
    <col min="11" max="11" width="7.5703125" style="26" customWidth="1"/>
    <col min="12" max="12" width="14.5703125" style="26" bestFit="1" customWidth="1"/>
    <col min="13" max="13" width="7.7109375" style="26" customWidth="1"/>
    <col min="14" max="14" width="9.140625" style="26" customWidth="1"/>
    <col min="15" max="15" width="7.42578125" style="26" customWidth="1"/>
    <col min="16" max="17" width="11.42578125" style="26"/>
    <col min="18" max="18" width="13" style="26" bestFit="1" customWidth="1"/>
    <col min="19" max="19" width="6.28515625" style="26" customWidth="1"/>
    <col min="20" max="20" width="14.5703125" style="26" bestFit="1" customWidth="1"/>
    <col min="21" max="21" width="6.5703125" style="26" customWidth="1"/>
    <col min="22" max="22" width="11.42578125" style="26"/>
    <col min="23" max="23" width="7.42578125" style="26" customWidth="1"/>
    <col min="24" max="25" width="11.42578125" style="26"/>
    <col min="26" max="26" width="62.85546875" style="26" bestFit="1" customWidth="1"/>
    <col min="27" max="27" width="13.42578125" style="26" bestFit="1" customWidth="1"/>
    <col min="28" max="28" width="6.42578125" style="26" customWidth="1"/>
    <col min="29" max="29" width="15" style="26" bestFit="1" customWidth="1"/>
    <col min="30" max="30" width="7.28515625" style="26" customWidth="1"/>
    <col min="31" max="31" width="11.42578125" style="26"/>
    <col min="32" max="32" width="6.140625" style="26" customWidth="1"/>
    <col min="33" max="33" width="11.42578125" style="26"/>
    <col min="34" max="34" width="28.7109375" style="26" bestFit="1" customWidth="1"/>
    <col min="35" max="35" width="13" style="26" bestFit="1" customWidth="1"/>
    <col min="36" max="36" width="8.140625" style="26" customWidth="1"/>
    <col min="37" max="37" width="14.5703125" style="26" bestFit="1" customWidth="1"/>
    <col min="38" max="38" width="9" style="26" customWidth="1"/>
    <col min="39" max="39" width="11.42578125" style="26"/>
    <col min="40" max="40" width="6.140625" style="26" customWidth="1"/>
    <col min="41" max="42" width="11.42578125" style="26"/>
    <col min="43" max="43" width="19.42578125" style="26" bestFit="1" customWidth="1"/>
    <col min="44" max="44" width="13" style="26" bestFit="1" customWidth="1"/>
    <col min="45" max="45" width="7.42578125" style="26" customWidth="1"/>
    <col min="46" max="46" width="14.5703125" style="26" bestFit="1" customWidth="1"/>
    <col min="47" max="47" width="7.140625" style="26" customWidth="1"/>
    <col min="48" max="48" width="11.42578125" style="26"/>
    <col min="49" max="49" width="6" style="26" customWidth="1"/>
    <col min="50" max="16384" width="11.42578125" style="3"/>
  </cols>
  <sheetData>
    <row r="1" spans="1:50" ht="66.75" customHeight="1" x14ac:dyDescent="0.25"/>
    <row r="2" spans="1:50" ht="25.5" x14ac:dyDescent="0.35">
      <c r="A2" s="64" t="s">
        <v>179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</row>
    <row r="3" spans="1:50" ht="27" customHeight="1" x14ac:dyDescent="0.25">
      <c r="A3" s="65" t="s">
        <v>227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</row>
    <row r="4" spans="1:50" ht="51.75" customHeight="1" x14ac:dyDescent="0.25"/>
    <row r="5" spans="1:50" ht="43.5" customHeight="1" x14ac:dyDescent="0.25">
      <c r="A5" s="84" t="s">
        <v>211</v>
      </c>
      <c r="B5" s="84"/>
      <c r="C5" s="84"/>
      <c r="D5" s="84"/>
      <c r="E5" s="84"/>
      <c r="F5" s="84"/>
      <c r="G5" s="84"/>
      <c r="I5" s="66" t="s">
        <v>212</v>
      </c>
      <c r="J5" s="66"/>
      <c r="K5" s="66"/>
      <c r="L5" s="66"/>
      <c r="M5" s="66"/>
      <c r="N5" s="66"/>
      <c r="O5" s="13"/>
      <c r="Q5" s="66" t="s">
        <v>213</v>
      </c>
      <c r="R5" s="66"/>
      <c r="S5" s="66"/>
      <c r="T5" s="66"/>
      <c r="U5" s="66"/>
      <c r="V5" s="66"/>
      <c r="W5" s="13"/>
      <c r="Z5" s="67" t="s">
        <v>214</v>
      </c>
      <c r="AA5" s="67"/>
      <c r="AB5" s="67"/>
      <c r="AC5" s="67"/>
      <c r="AD5" s="67"/>
      <c r="AE5" s="67"/>
      <c r="AF5" s="4"/>
      <c r="AH5" s="67" t="s">
        <v>215</v>
      </c>
      <c r="AI5" s="67"/>
      <c r="AJ5" s="67"/>
      <c r="AK5" s="67"/>
      <c r="AL5" s="67"/>
      <c r="AM5" s="67"/>
      <c r="AN5" s="4"/>
      <c r="AQ5" s="67" t="s">
        <v>216</v>
      </c>
      <c r="AR5" s="67"/>
      <c r="AS5" s="67"/>
      <c r="AT5" s="67"/>
      <c r="AU5" s="67"/>
      <c r="AV5" s="67"/>
      <c r="AW5" s="4"/>
    </row>
    <row r="6" spans="1:50" x14ac:dyDescent="0.25">
      <c r="A6" s="85" t="s">
        <v>19</v>
      </c>
      <c r="B6" s="71" t="s">
        <v>1</v>
      </c>
      <c r="C6" s="71"/>
      <c r="D6" s="71"/>
      <c r="E6" s="71"/>
      <c r="F6" s="71" t="s">
        <v>55</v>
      </c>
      <c r="G6" s="71" t="s">
        <v>150</v>
      </c>
      <c r="I6" s="71" t="s">
        <v>180</v>
      </c>
      <c r="J6" s="71" t="s">
        <v>1</v>
      </c>
      <c r="K6" s="71"/>
      <c r="L6" s="71"/>
      <c r="M6" s="71"/>
      <c r="N6" s="71" t="s">
        <v>55</v>
      </c>
      <c r="O6" s="71" t="s">
        <v>150</v>
      </c>
      <c r="Q6" s="71" t="s">
        <v>59</v>
      </c>
      <c r="R6" s="71" t="s">
        <v>1</v>
      </c>
      <c r="S6" s="71"/>
      <c r="T6" s="71"/>
      <c r="U6" s="71"/>
      <c r="V6" s="71" t="s">
        <v>55</v>
      </c>
      <c r="W6" s="71" t="s">
        <v>150</v>
      </c>
      <c r="Z6" s="73" t="s">
        <v>56</v>
      </c>
      <c r="AA6" s="75" t="s">
        <v>1</v>
      </c>
      <c r="AB6" s="75"/>
      <c r="AC6" s="75"/>
      <c r="AD6" s="33"/>
      <c r="AE6" s="63" t="s">
        <v>2</v>
      </c>
      <c r="AF6" s="63" t="s">
        <v>150</v>
      </c>
      <c r="AH6" s="63" t="s">
        <v>178</v>
      </c>
      <c r="AI6" s="75" t="s">
        <v>1</v>
      </c>
      <c r="AJ6" s="75"/>
      <c r="AK6" s="75"/>
      <c r="AL6" s="75"/>
      <c r="AM6" s="63" t="s">
        <v>2</v>
      </c>
      <c r="AN6" s="63" t="s">
        <v>150</v>
      </c>
      <c r="AQ6" s="73" t="s">
        <v>70</v>
      </c>
      <c r="AR6" s="75" t="s">
        <v>1</v>
      </c>
      <c r="AS6" s="75"/>
      <c r="AT6" s="75"/>
      <c r="AU6" s="75"/>
      <c r="AV6" s="63" t="s">
        <v>2</v>
      </c>
      <c r="AW6" s="63" t="s">
        <v>150</v>
      </c>
    </row>
    <row r="7" spans="1:50" x14ac:dyDescent="0.25">
      <c r="A7" s="86"/>
      <c r="B7" s="15" t="s">
        <v>3</v>
      </c>
      <c r="C7" s="15" t="s">
        <v>150</v>
      </c>
      <c r="D7" s="15" t="s">
        <v>4</v>
      </c>
      <c r="E7" s="15" t="s">
        <v>150</v>
      </c>
      <c r="F7" s="72"/>
      <c r="G7" s="71"/>
      <c r="I7" s="72"/>
      <c r="J7" s="15" t="s">
        <v>3</v>
      </c>
      <c r="K7" s="15" t="s">
        <v>150</v>
      </c>
      <c r="L7" s="15" t="s">
        <v>4</v>
      </c>
      <c r="M7" s="15" t="s">
        <v>150</v>
      </c>
      <c r="N7" s="72"/>
      <c r="O7" s="71"/>
      <c r="Q7" s="72"/>
      <c r="R7" s="15" t="s">
        <v>3</v>
      </c>
      <c r="S7" s="15" t="s">
        <v>150</v>
      </c>
      <c r="T7" s="15" t="s">
        <v>4</v>
      </c>
      <c r="U7" s="15" t="s">
        <v>150</v>
      </c>
      <c r="V7" s="72"/>
      <c r="W7" s="71"/>
      <c r="Z7" s="74"/>
      <c r="AA7" s="5" t="s">
        <v>3</v>
      </c>
      <c r="AB7" s="5" t="s">
        <v>150</v>
      </c>
      <c r="AC7" s="5" t="s">
        <v>4</v>
      </c>
      <c r="AD7" s="5" t="s">
        <v>150</v>
      </c>
      <c r="AE7" s="68"/>
      <c r="AF7" s="63"/>
      <c r="AH7" s="68"/>
      <c r="AI7" s="5" t="s">
        <v>3</v>
      </c>
      <c r="AJ7" s="5" t="s">
        <v>150</v>
      </c>
      <c r="AK7" s="5" t="s">
        <v>4</v>
      </c>
      <c r="AL7" s="5" t="s">
        <v>150</v>
      </c>
      <c r="AM7" s="68"/>
      <c r="AN7" s="63"/>
      <c r="AQ7" s="74"/>
      <c r="AR7" s="5" t="s">
        <v>3</v>
      </c>
      <c r="AS7" s="5" t="s">
        <v>150</v>
      </c>
      <c r="AT7" s="5" t="s">
        <v>4</v>
      </c>
      <c r="AU7" s="5" t="s">
        <v>150</v>
      </c>
      <c r="AV7" s="68"/>
      <c r="AW7" s="63"/>
    </row>
    <row r="8" spans="1:50" x14ac:dyDescent="0.25">
      <c r="A8" s="23" t="s">
        <v>177</v>
      </c>
      <c r="B8" s="17">
        <v>12</v>
      </c>
      <c r="C8" s="18">
        <f>B8/F8*100</f>
        <v>42.857142857142854</v>
      </c>
      <c r="D8" s="17">
        <v>16</v>
      </c>
      <c r="E8" s="18">
        <f>D8/F8*100</f>
        <v>57.142857142857139</v>
      </c>
      <c r="F8" s="17">
        <v>28</v>
      </c>
      <c r="G8" s="18">
        <f>F8/$F$57*100</f>
        <v>0.15294696017916642</v>
      </c>
      <c r="I8" s="16" t="s">
        <v>5</v>
      </c>
      <c r="J8" s="17">
        <v>133</v>
      </c>
      <c r="K8" s="18">
        <f>J8/N8*100</f>
        <v>44.481605351170565</v>
      </c>
      <c r="L8" s="17">
        <v>166</v>
      </c>
      <c r="M8" s="18">
        <f>L8/N8*100</f>
        <v>55.518394648829428</v>
      </c>
      <c r="N8" s="17">
        <v>299</v>
      </c>
      <c r="O8" s="18">
        <f>N8/$N$22*100</f>
        <v>1.6332550390560987</v>
      </c>
      <c r="Q8" s="16" t="s">
        <v>57</v>
      </c>
      <c r="R8" s="26">
        <v>6397</v>
      </c>
      <c r="S8" s="53">
        <f>R8/V8*100</f>
        <v>47.360627822610496</v>
      </c>
      <c r="T8" s="26">
        <v>7110</v>
      </c>
      <c r="U8" s="53">
        <f>T8/V8*100</f>
        <v>52.639372177389497</v>
      </c>
      <c r="V8" s="26">
        <v>13507</v>
      </c>
      <c r="W8" s="53">
        <f>V8/$V$10*100</f>
        <v>73.780521112142893</v>
      </c>
      <c r="Z8" s="16" t="s">
        <v>181</v>
      </c>
      <c r="AA8" s="26">
        <v>365</v>
      </c>
      <c r="AB8" s="26">
        <f>AA8/AE8*100</f>
        <v>38.829787234042549</v>
      </c>
      <c r="AC8" s="26">
        <v>575</v>
      </c>
      <c r="AD8" s="53">
        <f>AC8/AE8*100</f>
        <v>61.170212765957444</v>
      </c>
      <c r="AE8" s="26">
        <v>940</v>
      </c>
      <c r="AF8" s="53">
        <f>AE8/$AE$11*100</f>
        <v>5.1346479488720158</v>
      </c>
      <c r="AH8" s="16" t="s">
        <v>175</v>
      </c>
      <c r="AI8" s="17">
        <v>65</v>
      </c>
      <c r="AJ8" s="18">
        <f>AI8/AM8*100</f>
        <v>50.387596899224803</v>
      </c>
      <c r="AK8" s="17">
        <v>64</v>
      </c>
      <c r="AL8" s="18">
        <f>AK8/AM8*100</f>
        <v>49.612403100775197</v>
      </c>
      <c r="AM8" s="17">
        <v>129</v>
      </c>
      <c r="AN8" s="18">
        <f>AM8/$AM$13*100</f>
        <v>0.70464849511115968</v>
      </c>
      <c r="AQ8" s="16" t="s">
        <v>61</v>
      </c>
      <c r="AR8" s="17">
        <v>3</v>
      </c>
      <c r="AS8" s="18">
        <f>AR8/AV8*100</f>
        <v>60</v>
      </c>
      <c r="AT8" s="17">
        <v>2</v>
      </c>
      <c r="AU8" s="18">
        <f>AT8/AV8*100</f>
        <v>40</v>
      </c>
      <c r="AV8" s="17">
        <v>5</v>
      </c>
      <c r="AW8" s="18">
        <f>AV8/$AV$17*100</f>
        <v>2.7311957174851149E-2</v>
      </c>
    </row>
    <row r="9" spans="1:50" x14ac:dyDescent="0.25">
      <c r="A9" s="23" t="s">
        <v>174</v>
      </c>
      <c r="B9" s="17">
        <v>9</v>
      </c>
      <c r="C9" s="18">
        <f t="shared" ref="C9:C57" si="0">B9/F9*100</f>
        <v>21.428571428571427</v>
      </c>
      <c r="D9" s="17">
        <v>33</v>
      </c>
      <c r="E9" s="18">
        <f t="shared" ref="E9:E57" si="1">D9/F9*100</f>
        <v>78.571428571428569</v>
      </c>
      <c r="F9" s="17">
        <v>42</v>
      </c>
      <c r="G9" s="18">
        <f t="shared" ref="G9:G57" si="2">F9/$F$57*100</f>
        <v>0.22942044026874964</v>
      </c>
      <c r="I9" s="16" t="s">
        <v>6</v>
      </c>
      <c r="J9" s="17">
        <v>322</v>
      </c>
      <c r="K9" s="18">
        <f t="shared" ref="K9:K22" si="3">J9/N9*100</f>
        <v>32.756866734486266</v>
      </c>
      <c r="L9" s="17">
        <v>661</v>
      </c>
      <c r="M9" s="18">
        <f t="shared" ref="M9:M22" si="4">L9/N9*100</f>
        <v>67.243133265513734</v>
      </c>
      <c r="N9" s="17">
        <v>983</v>
      </c>
      <c r="O9" s="18">
        <f t="shared" ref="O9:O22" si="5">N9/$N$22*100</f>
        <v>5.3695307805757357</v>
      </c>
      <c r="Q9" s="16" t="s">
        <v>182</v>
      </c>
      <c r="R9" s="26">
        <v>1954</v>
      </c>
      <c r="S9" s="53">
        <f>R9/V9*100</f>
        <v>40.708333333333336</v>
      </c>
      <c r="T9" s="26">
        <v>2846</v>
      </c>
      <c r="U9" s="53">
        <f>T9/V9*100</f>
        <v>59.291666666666664</v>
      </c>
      <c r="V9" s="26">
        <v>4800</v>
      </c>
      <c r="W9" s="53">
        <f>V9/$V$10*100</f>
        <v>26.219478887857107</v>
      </c>
      <c r="Z9" s="16" t="s">
        <v>84</v>
      </c>
      <c r="AA9" s="26">
        <v>195</v>
      </c>
      <c r="AB9" s="26">
        <f t="shared" ref="AB9:AB11" si="6">AA9/AE9*100</f>
        <v>29.367469879518072</v>
      </c>
      <c r="AC9" s="26">
        <v>469</v>
      </c>
      <c r="AD9" s="53">
        <f t="shared" ref="AD9:AD11" si="7">AC9/AE9*100</f>
        <v>70.632530120481931</v>
      </c>
      <c r="AE9" s="26">
        <v>664</v>
      </c>
      <c r="AF9" s="53">
        <f t="shared" ref="AF9:AF11" si="8">AE9/$AE$11*100</f>
        <v>3.6270279128202327</v>
      </c>
      <c r="AH9" s="16" t="s">
        <v>183</v>
      </c>
      <c r="AI9" s="17">
        <v>1084</v>
      </c>
      <c r="AJ9" s="18">
        <f t="shared" ref="AJ9:AJ13" si="9">AI9/AM9*100</f>
        <v>47.398338434630524</v>
      </c>
      <c r="AK9" s="17">
        <v>1203</v>
      </c>
      <c r="AL9" s="18">
        <f t="shared" ref="AL9:AL13" si="10">AK9/AM9*100</f>
        <v>52.601661565369483</v>
      </c>
      <c r="AM9" s="17">
        <v>2287</v>
      </c>
      <c r="AN9" s="18">
        <f t="shared" ref="AN9:AN13" si="11">AM9/$AM$13*100</f>
        <v>12.492489211776917</v>
      </c>
      <c r="AQ9" s="16" t="s">
        <v>62</v>
      </c>
      <c r="AR9" s="17">
        <v>172</v>
      </c>
      <c r="AS9" s="18">
        <f t="shared" ref="AS9:AS17" si="12">AR9/AV9*100</f>
        <v>51.651651651651655</v>
      </c>
      <c r="AT9" s="17">
        <v>161</v>
      </c>
      <c r="AU9" s="18">
        <f t="shared" ref="AU9:AU17" si="13">AT9/AV9*100</f>
        <v>48.348348348348345</v>
      </c>
      <c r="AV9" s="17">
        <v>333</v>
      </c>
      <c r="AW9" s="18">
        <f t="shared" ref="AW9:AW17" si="14">AV9/$AV$17*100</f>
        <v>1.8189763478450867</v>
      </c>
    </row>
    <row r="10" spans="1:50" x14ac:dyDescent="0.25">
      <c r="A10" s="23" t="s">
        <v>184</v>
      </c>
      <c r="B10" s="17">
        <v>8</v>
      </c>
      <c r="C10" s="18">
        <f t="shared" si="0"/>
        <v>25.806451612903224</v>
      </c>
      <c r="D10" s="17">
        <v>23</v>
      </c>
      <c r="E10" s="18">
        <f t="shared" si="1"/>
        <v>74.193548387096769</v>
      </c>
      <c r="F10" s="17">
        <v>31</v>
      </c>
      <c r="G10" s="18">
        <f t="shared" si="2"/>
        <v>0.16933413448407714</v>
      </c>
      <c r="I10" s="16" t="s">
        <v>85</v>
      </c>
      <c r="J10" s="17">
        <v>70</v>
      </c>
      <c r="K10" s="18">
        <f t="shared" si="3"/>
        <v>28.455284552845526</v>
      </c>
      <c r="L10" s="17">
        <v>176</v>
      </c>
      <c r="M10" s="18">
        <f t="shared" si="4"/>
        <v>71.544715447154474</v>
      </c>
      <c r="N10" s="17">
        <v>246</v>
      </c>
      <c r="O10" s="18">
        <f t="shared" si="5"/>
        <v>1.3437482930026767</v>
      </c>
      <c r="Q10" s="19" t="s">
        <v>52</v>
      </c>
      <c r="R10" s="54">
        <v>8351</v>
      </c>
      <c r="S10" s="54">
        <f>R10/V10*100</f>
        <v>45.616430873436393</v>
      </c>
      <c r="T10" s="54">
        <v>9956</v>
      </c>
      <c r="U10" s="54">
        <f>T10/V10*100</f>
        <v>54.383569126563614</v>
      </c>
      <c r="V10" s="54">
        <v>18307</v>
      </c>
      <c r="W10" s="55">
        <f>V10/$V$10*100</f>
        <v>100</v>
      </c>
      <c r="Z10" s="16" t="s">
        <v>185</v>
      </c>
      <c r="AA10" s="26">
        <v>7791</v>
      </c>
      <c r="AB10" s="26">
        <f t="shared" si="6"/>
        <v>46.644315392444469</v>
      </c>
      <c r="AC10" s="26">
        <v>8912</v>
      </c>
      <c r="AD10" s="53">
        <f t="shared" si="7"/>
        <v>53.355684607555531</v>
      </c>
      <c r="AE10" s="26">
        <v>16703</v>
      </c>
      <c r="AF10" s="53">
        <f t="shared" si="8"/>
        <v>91.238324138307746</v>
      </c>
      <c r="AH10" s="16" t="s">
        <v>186</v>
      </c>
      <c r="AI10" s="17">
        <v>6059</v>
      </c>
      <c r="AJ10" s="18">
        <f t="shared" si="9"/>
        <v>45.821674355290028</v>
      </c>
      <c r="AK10" s="17">
        <v>7164</v>
      </c>
      <c r="AL10" s="18">
        <f t="shared" si="10"/>
        <v>54.178325644709979</v>
      </c>
      <c r="AM10" s="17">
        <v>13223</v>
      </c>
      <c r="AN10" s="18">
        <f t="shared" si="11"/>
        <v>72.229201944611361</v>
      </c>
      <c r="AQ10" s="16" t="s">
        <v>63</v>
      </c>
      <c r="AR10" s="17">
        <v>1144</v>
      </c>
      <c r="AS10" s="18">
        <f t="shared" si="12"/>
        <v>50.53003533568905</v>
      </c>
      <c r="AT10" s="17">
        <v>1120</v>
      </c>
      <c r="AU10" s="18">
        <f t="shared" si="13"/>
        <v>49.469964664310957</v>
      </c>
      <c r="AV10" s="17">
        <v>2264</v>
      </c>
      <c r="AW10" s="18">
        <f t="shared" si="14"/>
        <v>12.366854208772601</v>
      </c>
    </row>
    <row r="11" spans="1:50" x14ac:dyDescent="0.25">
      <c r="A11" s="23" t="s">
        <v>187</v>
      </c>
      <c r="B11" s="17">
        <v>32</v>
      </c>
      <c r="C11" s="18">
        <f t="shared" si="0"/>
        <v>45.070422535211272</v>
      </c>
      <c r="D11" s="17">
        <v>39</v>
      </c>
      <c r="E11" s="18">
        <f t="shared" si="1"/>
        <v>54.929577464788736</v>
      </c>
      <c r="F11" s="17">
        <v>71</v>
      </c>
      <c r="G11" s="18">
        <f t="shared" si="2"/>
        <v>0.38782979188288635</v>
      </c>
      <c r="I11" s="16" t="s">
        <v>86</v>
      </c>
      <c r="J11" s="17">
        <v>226</v>
      </c>
      <c r="K11" s="18">
        <f t="shared" si="3"/>
        <v>35.093167701863351</v>
      </c>
      <c r="L11" s="17">
        <v>418</v>
      </c>
      <c r="M11" s="18">
        <f t="shared" si="4"/>
        <v>64.906832298136635</v>
      </c>
      <c r="N11" s="17">
        <v>644</v>
      </c>
      <c r="O11" s="18">
        <f t="shared" si="5"/>
        <v>3.5177800841208278</v>
      </c>
      <c r="Q11" s="76" t="s">
        <v>223</v>
      </c>
      <c r="R11" s="76"/>
      <c r="S11" s="76"/>
      <c r="T11" s="76"/>
      <c r="U11" s="76"/>
      <c r="V11" s="76"/>
      <c r="Z11" s="19" t="s">
        <v>52</v>
      </c>
      <c r="AA11" s="54">
        <v>8351</v>
      </c>
      <c r="AB11" s="54">
        <f t="shared" si="6"/>
        <v>45.616430873436393</v>
      </c>
      <c r="AC11" s="54">
        <v>9956</v>
      </c>
      <c r="AD11" s="56">
        <f t="shared" si="7"/>
        <v>54.383569126563614</v>
      </c>
      <c r="AE11" s="54">
        <v>18307</v>
      </c>
      <c r="AF11" s="55">
        <f t="shared" si="8"/>
        <v>100</v>
      </c>
      <c r="AH11" s="16" t="s">
        <v>188</v>
      </c>
      <c r="AI11" s="17">
        <v>7</v>
      </c>
      <c r="AJ11" s="18">
        <f t="shared" si="9"/>
        <v>58.333333333333336</v>
      </c>
      <c r="AK11" s="17">
        <v>5</v>
      </c>
      <c r="AL11" s="18">
        <f t="shared" si="10"/>
        <v>41.666666666666671</v>
      </c>
      <c r="AM11" s="17">
        <v>12</v>
      </c>
      <c r="AN11" s="18">
        <f t="shared" si="11"/>
        <v>6.5548697219642751E-2</v>
      </c>
      <c r="AQ11" s="16" t="s">
        <v>64</v>
      </c>
      <c r="AR11" s="17">
        <v>1310</v>
      </c>
      <c r="AS11" s="18">
        <f t="shared" si="12"/>
        <v>41.547732318426895</v>
      </c>
      <c r="AT11" s="17">
        <v>1843</v>
      </c>
      <c r="AU11" s="18">
        <f t="shared" si="13"/>
        <v>58.452267681573097</v>
      </c>
      <c r="AV11" s="17">
        <v>3153</v>
      </c>
      <c r="AW11" s="18">
        <f t="shared" si="14"/>
        <v>17.222920194461135</v>
      </c>
    </row>
    <row r="12" spans="1:50" x14ac:dyDescent="0.25">
      <c r="A12" s="23" t="s">
        <v>189</v>
      </c>
      <c r="B12" s="17">
        <v>66</v>
      </c>
      <c r="C12" s="18">
        <f t="shared" si="0"/>
        <v>22.837370242214533</v>
      </c>
      <c r="D12" s="17">
        <v>223</v>
      </c>
      <c r="E12" s="18">
        <f t="shared" si="1"/>
        <v>77.162629757785467</v>
      </c>
      <c r="F12" s="17">
        <v>289</v>
      </c>
      <c r="G12" s="18">
        <f t="shared" si="2"/>
        <v>1.5786311247063964</v>
      </c>
      <c r="I12" s="16" t="s">
        <v>87</v>
      </c>
      <c r="J12" s="17">
        <v>547</v>
      </c>
      <c r="K12" s="18">
        <f t="shared" si="3"/>
        <v>35.176848874598072</v>
      </c>
      <c r="L12" s="17">
        <v>1008</v>
      </c>
      <c r="M12" s="18">
        <f t="shared" si="4"/>
        <v>64.823151125401935</v>
      </c>
      <c r="N12" s="17">
        <v>1555</v>
      </c>
      <c r="O12" s="18">
        <f t="shared" si="5"/>
        <v>8.4940186813787086</v>
      </c>
      <c r="Z12" s="76" t="s">
        <v>223</v>
      </c>
      <c r="AA12" s="76"/>
      <c r="AB12" s="76"/>
      <c r="AC12" s="76"/>
      <c r="AD12" s="76"/>
      <c r="AE12" s="76"/>
      <c r="AH12" s="16" t="s">
        <v>190</v>
      </c>
      <c r="AI12" s="17">
        <v>1136</v>
      </c>
      <c r="AJ12" s="18">
        <f t="shared" si="9"/>
        <v>42.771084337349393</v>
      </c>
      <c r="AK12" s="17">
        <v>1520</v>
      </c>
      <c r="AL12" s="18">
        <f t="shared" si="10"/>
        <v>57.228915662650607</v>
      </c>
      <c r="AM12" s="17">
        <v>2656</v>
      </c>
      <c r="AN12" s="18">
        <f t="shared" si="11"/>
        <v>14.508111651280931</v>
      </c>
      <c r="AQ12" s="16" t="s">
        <v>65</v>
      </c>
      <c r="AR12" s="17">
        <v>779</v>
      </c>
      <c r="AS12" s="18">
        <f t="shared" si="12"/>
        <v>47.240751970891445</v>
      </c>
      <c r="AT12" s="17">
        <v>870</v>
      </c>
      <c r="AU12" s="18">
        <f t="shared" si="13"/>
        <v>52.759248029108555</v>
      </c>
      <c r="AV12" s="17">
        <v>1649</v>
      </c>
      <c r="AW12" s="18">
        <f t="shared" si="14"/>
        <v>9.0074834762659091</v>
      </c>
    </row>
    <row r="13" spans="1:50" ht="26.25" x14ac:dyDescent="0.25">
      <c r="A13" s="23" t="s">
        <v>172</v>
      </c>
      <c r="B13" s="17">
        <v>9</v>
      </c>
      <c r="C13" s="18">
        <f t="shared" si="0"/>
        <v>31.03448275862069</v>
      </c>
      <c r="D13" s="17">
        <v>20</v>
      </c>
      <c r="E13" s="18">
        <f t="shared" si="1"/>
        <v>68.965517241379317</v>
      </c>
      <c r="F13" s="17">
        <v>29</v>
      </c>
      <c r="G13" s="18">
        <f t="shared" si="2"/>
        <v>0.15840935161413666</v>
      </c>
      <c r="I13" s="16" t="s">
        <v>10</v>
      </c>
      <c r="J13" s="17">
        <v>1339</v>
      </c>
      <c r="K13" s="18">
        <f t="shared" si="3"/>
        <v>51.26339969372129</v>
      </c>
      <c r="L13" s="17">
        <v>1273</v>
      </c>
      <c r="M13" s="18">
        <f t="shared" si="4"/>
        <v>48.736600306278717</v>
      </c>
      <c r="N13" s="17">
        <v>2612</v>
      </c>
      <c r="O13" s="18">
        <f t="shared" si="5"/>
        <v>14.26776642814224</v>
      </c>
      <c r="AH13" s="20" t="s">
        <v>52</v>
      </c>
      <c r="AI13" s="20">
        <v>8351</v>
      </c>
      <c r="AJ13" s="21">
        <f t="shared" si="9"/>
        <v>45.616430873436393</v>
      </c>
      <c r="AK13" s="20">
        <v>9956</v>
      </c>
      <c r="AL13" s="21">
        <f t="shared" si="10"/>
        <v>54.383569126563614</v>
      </c>
      <c r="AM13" s="20">
        <v>18307</v>
      </c>
      <c r="AN13" s="22">
        <f t="shared" si="11"/>
        <v>100</v>
      </c>
      <c r="AQ13" s="16" t="s">
        <v>66</v>
      </c>
      <c r="AR13" s="17">
        <v>740</v>
      </c>
      <c r="AS13" s="18">
        <f t="shared" si="12"/>
        <v>47.435897435897431</v>
      </c>
      <c r="AT13" s="17">
        <v>820</v>
      </c>
      <c r="AU13" s="18">
        <f t="shared" si="13"/>
        <v>52.564102564102569</v>
      </c>
      <c r="AV13" s="17">
        <v>1560</v>
      </c>
      <c r="AW13" s="18">
        <f t="shared" si="14"/>
        <v>8.5213306385535592</v>
      </c>
    </row>
    <row r="14" spans="1:50" ht="26.25" x14ac:dyDescent="0.25">
      <c r="A14" s="23" t="s">
        <v>114</v>
      </c>
      <c r="B14" s="17">
        <v>49</v>
      </c>
      <c r="C14" s="18">
        <f t="shared" si="0"/>
        <v>30.817610062893081</v>
      </c>
      <c r="D14" s="17">
        <v>110</v>
      </c>
      <c r="E14" s="18">
        <f t="shared" si="1"/>
        <v>69.182389937106919</v>
      </c>
      <c r="F14" s="17">
        <v>159</v>
      </c>
      <c r="G14" s="18">
        <f t="shared" si="2"/>
        <v>0.86852023816026658</v>
      </c>
      <c r="I14" s="16" t="s">
        <v>11</v>
      </c>
      <c r="J14" s="17">
        <v>1497</v>
      </c>
      <c r="K14" s="18">
        <f t="shared" si="3"/>
        <v>54.795021961932655</v>
      </c>
      <c r="L14" s="17">
        <v>1235</v>
      </c>
      <c r="M14" s="18">
        <f t="shared" si="4"/>
        <v>45.204978038067352</v>
      </c>
      <c r="N14" s="17">
        <v>2732</v>
      </c>
      <c r="O14" s="18">
        <f t="shared" si="5"/>
        <v>14.923253400338668</v>
      </c>
      <c r="AH14" s="77" t="s">
        <v>223</v>
      </c>
      <c r="AI14" s="77"/>
      <c r="AJ14" s="77"/>
      <c r="AK14" s="77"/>
      <c r="AL14" s="77"/>
      <c r="AM14" s="77"/>
      <c r="AQ14" s="16" t="s">
        <v>67</v>
      </c>
      <c r="AR14" s="17">
        <v>915</v>
      </c>
      <c r="AS14" s="18">
        <f t="shared" si="12"/>
        <v>48.208640674394097</v>
      </c>
      <c r="AT14" s="17">
        <v>983</v>
      </c>
      <c r="AU14" s="18">
        <f t="shared" si="13"/>
        <v>51.791359325605903</v>
      </c>
      <c r="AV14" s="17">
        <v>1898</v>
      </c>
      <c r="AW14" s="18">
        <f t="shared" si="14"/>
        <v>10.367618943573497</v>
      </c>
    </row>
    <row r="15" spans="1:50" ht="26.25" x14ac:dyDescent="0.25">
      <c r="A15" s="23" t="s">
        <v>160</v>
      </c>
      <c r="B15" s="17">
        <v>11</v>
      </c>
      <c r="C15" s="18">
        <f t="shared" si="0"/>
        <v>18.96551724137931</v>
      </c>
      <c r="D15" s="17">
        <v>47</v>
      </c>
      <c r="E15" s="18">
        <f t="shared" si="1"/>
        <v>81.034482758620683</v>
      </c>
      <c r="F15" s="17">
        <v>58</v>
      </c>
      <c r="G15" s="18">
        <f t="shared" si="2"/>
        <v>0.31681870322827332</v>
      </c>
      <c r="I15" s="16" t="s">
        <v>88</v>
      </c>
      <c r="J15" s="17">
        <v>389</v>
      </c>
      <c r="K15" s="18">
        <f t="shared" si="3"/>
        <v>26.107382550335572</v>
      </c>
      <c r="L15" s="17">
        <v>1101</v>
      </c>
      <c r="M15" s="18">
        <f t="shared" si="4"/>
        <v>73.892617449664428</v>
      </c>
      <c r="N15" s="17">
        <v>1490</v>
      </c>
      <c r="O15" s="18">
        <f t="shared" si="5"/>
        <v>8.1389632381056423</v>
      </c>
      <c r="AQ15" s="16" t="s">
        <v>68</v>
      </c>
      <c r="AR15" s="17">
        <v>800</v>
      </c>
      <c r="AS15" s="18">
        <f t="shared" si="12"/>
        <v>45.950603101665713</v>
      </c>
      <c r="AT15" s="17">
        <v>941</v>
      </c>
      <c r="AU15" s="18">
        <f t="shared" si="13"/>
        <v>54.049396898334287</v>
      </c>
      <c r="AV15" s="17">
        <v>1741</v>
      </c>
      <c r="AW15" s="18">
        <f t="shared" si="14"/>
        <v>9.5100234882831707</v>
      </c>
    </row>
    <row r="16" spans="1:50" x14ac:dyDescent="0.25">
      <c r="A16" s="23" t="s">
        <v>115</v>
      </c>
      <c r="B16" s="17">
        <v>15</v>
      </c>
      <c r="C16" s="18">
        <f t="shared" si="0"/>
        <v>17.241379310344829</v>
      </c>
      <c r="D16" s="17">
        <v>72</v>
      </c>
      <c r="E16" s="18">
        <f t="shared" si="1"/>
        <v>82.758620689655174</v>
      </c>
      <c r="F16" s="17">
        <v>87</v>
      </c>
      <c r="G16" s="18">
        <f t="shared" si="2"/>
        <v>0.47522805484240999</v>
      </c>
      <c r="I16" s="16" t="s">
        <v>89</v>
      </c>
      <c r="J16" s="17">
        <v>24</v>
      </c>
      <c r="K16" s="18">
        <f t="shared" si="3"/>
        <v>41.379310344827587</v>
      </c>
      <c r="L16" s="17">
        <v>34</v>
      </c>
      <c r="M16" s="18">
        <f t="shared" si="4"/>
        <v>58.620689655172406</v>
      </c>
      <c r="N16" s="17">
        <v>58</v>
      </c>
      <c r="O16" s="18">
        <f t="shared" si="5"/>
        <v>0.31681870322827332</v>
      </c>
      <c r="AQ16" s="16" t="s">
        <v>92</v>
      </c>
      <c r="AR16" s="17">
        <v>2488</v>
      </c>
      <c r="AS16" s="18">
        <f t="shared" si="12"/>
        <v>43.618513323983173</v>
      </c>
      <c r="AT16" s="17">
        <v>3216</v>
      </c>
      <c r="AU16" s="18">
        <f t="shared" si="13"/>
        <v>56.381486676016834</v>
      </c>
      <c r="AV16" s="17">
        <v>5704</v>
      </c>
      <c r="AW16" s="18">
        <f t="shared" si="14"/>
        <v>31.157480745070192</v>
      </c>
    </row>
    <row r="17" spans="1:49" x14ac:dyDescent="0.25">
      <c r="A17" s="23" t="s">
        <v>116</v>
      </c>
      <c r="B17" s="17">
        <v>35</v>
      </c>
      <c r="C17" s="18">
        <f t="shared" si="0"/>
        <v>34.653465346534652</v>
      </c>
      <c r="D17" s="17">
        <v>66</v>
      </c>
      <c r="E17" s="18">
        <f t="shared" si="1"/>
        <v>65.346534653465355</v>
      </c>
      <c r="F17" s="17">
        <v>101</v>
      </c>
      <c r="G17" s="18">
        <f t="shared" si="2"/>
        <v>0.55170153493199325</v>
      </c>
      <c r="I17" s="16" t="s">
        <v>14</v>
      </c>
      <c r="J17" s="17">
        <v>28</v>
      </c>
      <c r="K17" s="18">
        <f t="shared" si="3"/>
        <v>13.397129186602871</v>
      </c>
      <c r="L17" s="17">
        <v>181</v>
      </c>
      <c r="M17" s="18">
        <f t="shared" si="4"/>
        <v>86.602870813397132</v>
      </c>
      <c r="N17" s="17">
        <v>209</v>
      </c>
      <c r="O17" s="18">
        <f t="shared" si="5"/>
        <v>1.1416398099087781</v>
      </c>
      <c r="AQ17" s="19" t="s">
        <v>52</v>
      </c>
      <c r="AR17" s="20">
        <v>8351</v>
      </c>
      <c r="AS17" s="20">
        <f t="shared" si="12"/>
        <v>45.616430873436393</v>
      </c>
      <c r="AT17" s="20">
        <v>9956</v>
      </c>
      <c r="AU17" s="20">
        <f t="shared" si="13"/>
        <v>54.383569126563614</v>
      </c>
      <c r="AV17" s="20">
        <v>18307</v>
      </c>
      <c r="AW17" s="22">
        <f t="shared" si="14"/>
        <v>100</v>
      </c>
    </row>
    <row r="18" spans="1:49" ht="26.25" x14ac:dyDescent="0.25">
      <c r="A18" s="23" t="s">
        <v>117</v>
      </c>
      <c r="B18" s="17">
        <v>22</v>
      </c>
      <c r="C18" s="18">
        <f t="shared" si="0"/>
        <v>73.333333333333329</v>
      </c>
      <c r="D18" s="17">
        <v>8</v>
      </c>
      <c r="E18" s="18">
        <f t="shared" si="1"/>
        <v>26.666666666666668</v>
      </c>
      <c r="F18" s="17">
        <v>30</v>
      </c>
      <c r="G18" s="18">
        <f t="shared" si="2"/>
        <v>0.1638717430491069</v>
      </c>
      <c r="I18" s="16" t="s">
        <v>90</v>
      </c>
      <c r="J18" s="17">
        <v>1143</v>
      </c>
      <c r="K18" s="18">
        <f t="shared" si="3"/>
        <v>46.014492753623188</v>
      </c>
      <c r="L18" s="17">
        <v>1341</v>
      </c>
      <c r="M18" s="18">
        <f t="shared" si="4"/>
        <v>53.985507246376805</v>
      </c>
      <c r="N18" s="17">
        <v>2484</v>
      </c>
      <c r="O18" s="18">
        <f t="shared" si="5"/>
        <v>13.568580324466051</v>
      </c>
      <c r="AQ18" s="77" t="s">
        <v>223</v>
      </c>
      <c r="AR18" s="77"/>
      <c r="AS18" s="77"/>
      <c r="AT18" s="77"/>
      <c r="AU18" s="77"/>
      <c r="AV18" s="77"/>
    </row>
    <row r="19" spans="1:49" ht="26.25" x14ac:dyDescent="0.25">
      <c r="A19" s="23" t="s">
        <v>96</v>
      </c>
      <c r="B19" s="17">
        <v>8</v>
      </c>
      <c r="C19" s="18">
        <f t="shared" si="0"/>
        <v>44.444444444444443</v>
      </c>
      <c r="D19" s="17">
        <v>10</v>
      </c>
      <c r="E19" s="18">
        <f t="shared" si="1"/>
        <v>55.555555555555557</v>
      </c>
      <c r="F19" s="17">
        <v>18</v>
      </c>
      <c r="G19" s="18">
        <f t="shared" si="2"/>
        <v>9.8323045829464148E-2</v>
      </c>
      <c r="I19" s="16" t="s">
        <v>16</v>
      </c>
      <c r="J19" s="17">
        <v>2122</v>
      </c>
      <c r="K19" s="18">
        <f t="shared" si="3"/>
        <v>61.152737752161379</v>
      </c>
      <c r="L19" s="17">
        <v>1348</v>
      </c>
      <c r="M19" s="18">
        <f t="shared" si="4"/>
        <v>38.847262247838614</v>
      </c>
      <c r="N19" s="17">
        <v>3470</v>
      </c>
      <c r="O19" s="18">
        <f t="shared" si="5"/>
        <v>18.954498279346698</v>
      </c>
    </row>
    <row r="20" spans="1:49" ht="26.25" x14ac:dyDescent="0.25">
      <c r="A20" s="23" t="s">
        <v>97</v>
      </c>
      <c r="B20" s="17">
        <v>48</v>
      </c>
      <c r="C20" s="18">
        <f t="shared" si="0"/>
        <v>43.243243243243242</v>
      </c>
      <c r="D20" s="17">
        <v>63</v>
      </c>
      <c r="E20" s="18">
        <f t="shared" si="1"/>
        <v>56.756756756756758</v>
      </c>
      <c r="F20" s="17">
        <v>111</v>
      </c>
      <c r="G20" s="18">
        <f t="shared" si="2"/>
        <v>0.60632544928169552</v>
      </c>
      <c r="I20" s="16" t="s">
        <v>188</v>
      </c>
      <c r="J20" s="17">
        <v>230</v>
      </c>
      <c r="K20" s="18">
        <f t="shared" si="3"/>
        <v>49.676025917926566</v>
      </c>
      <c r="L20" s="17">
        <v>233</v>
      </c>
      <c r="M20" s="18">
        <f t="shared" si="4"/>
        <v>50.323974082073434</v>
      </c>
      <c r="N20" s="17">
        <v>463</v>
      </c>
      <c r="O20" s="18">
        <f t="shared" si="5"/>
        <v>2.5290872343912163</v>
      </c>
    </row>
    <row r="21" spans="1:49" x14ac:dyDescent="0.25">
      <c r="A21" s="23" t="s">
        <v>54</v>
      </c>
      <c r="B21" s="17">
        <v>8</v>
      </c>
      <c r="C21" s="18">
        <f t="shared" si="0"/>
        <v>34.782608695652172</v>
      </c>
      <c r="D21" s="17">
        <v>15</v>
      </c>
      <c r="E21" s="18">
        <f t="shared" si="1"/>
        <v>65.217391304347828</v>
      </c>
      <c r="F21" s="17">
        <v>23</v>
      </c>
      <c r="G21" s="18">
        <f t="shared" si="2"/>
        <v>0.12563500300431529</v>
      </c>
      <c r="I21" s="16" t="s">
        <v>91</v>
      </c>
      <c r="J21" s="17">
        <v>281</v>
      </c>
      <c r="K21" s="18">
        <f t="shared" si="3"/>
        <v>26.459510357815439</v>
      </c>
      <c r="L21" s="17">
        <v>781</v>
      </c>
      <c r="M21" s="18">
        <f t="shared" si="4"/>
        <v>73.540489642184554</v>
      </c>
      <c r="N21" s="17">
        <v>1062</v>
      </c>
      <c r="O21" s="18">
        <f t="shared" si="5"/>
        <v>5.8010597039383844</v>
      </c>
    </row>
    <row r="22" spans="1:49" ht="26.25" x14ac:dyDescent="0.25">
      <c r="A22" s="23" t="s">
        <v>30</v>
      </c>
      <c r="B22" s="17">
        <v>5</v>
      </c>
      <c r="C22" s="18">
        <f t="shared" si="0"/>
        <v>20.833333333333336</v>
      </c>
      <c r="D22" s="17">
        <v>19</v>
      </c>
      <c r="E22" s="18">
        <f t="shared" si="1"/>
        <v>79.166666666666657</v>
      </c>
      <c r="F22" s="17">
        <v>24</v>
      </c>
      <c r="G22" s="18">
        <f t="shared" si="2"/>
        <v>0.1310973944392855</v>
      </c>
      <c r="I22" s="19" t="s">
        <v>52</v>
      </c>
      <c r="J22" s="20">
        <v>8351</v>
      </c>
      <c r="K22" s="20">
        <f t="shared" si="3"/>
        <v>45.616430873436393</v>
      </c>
      <c r="L22" s="20">
        <v>9956</v>
      </c>
      <c r="M22" s="20">
        <f t="shared" si="4"/>
        <v>54.383569126563614</v>
      </c>
      <c r="N22" s="20">
        <v>18307</v>
      </c>
      <c r="O22" s="22">
        <f t="shared" si="5"/>
        <v>100</v>
      </c>
    </row>
    <row r="23" spans="1:49" x14ac:dyDescent="0.25">
      <c r="A23" s="23" t="s">
        <v>118</v>
      </c>
      <c r="B23" s="17">
        <v>188</v>
      </c>
      <c r="C23" s="18">
        <f t="shared" si="0"/>
        <v>55.786350148367958</v>
      </c>
      <c r="D23" s="17">
        <v>149</v>
      </c>
      <c r="E23" s="18">
        <f t="shared" si="1"/>
        <v>44.213649851632049</v>
      </c>
      <c r="F23" s="17">
        <v>337</v>
      </c>
      <c r="G23" s="18">
        <f t="shared" si="2"/>
        <v>1.8408259135849674</v>
      </c>
      <c r="I23" s="76" t="s">
        <v>223</v>
      </c>
      <c r="J23" s="76"/>
      <c r="K23" s="76"/>
      <c r="L23" s="76"/>
      <c r="M23" s="76"/>
      <c r="N23" s="76"/>
    </row>
    <row r="24" spans="1:49" x14ac:dyDescent="0.25">
      <c r="A24" s="23" t="s">
        <v>191</v>
      </c>
      <c r="B24" s="17">
        <v>14</v>
      </c>
      <c r="C24" s="18">
        <f t="shared" si="0"/>
        <v>93.333333333333329</v>
      </c>
      <c r="D24" s="17">
        <v>1</v>
      </c>
      <c r="E24" s="18">
        <f t="shared" si="1"/>
        <v>6.666666666666667</v>
      </c>
      <c r="F24" s="17">
        <v>15</v>
      </c>
      <c r="G24" s="18">
        <f t="shared" si="2"/>
        <v>8.193587152455345E-2</v>
      </c>
    </row>
    <row r="25" spans="1:49" x14ac:dyDescent="0.25">
      <c r="A25" s="23" t="s">
        <v>119</v>
      </c>
      <c r="B25" s="17">
        <v>17</v>
      </c>
      <c r="C25" s="18">
        <f t="shared" si="0"/>
        <v>51.515151515151516</v>
      </c>
      <c r="D25" s="17">
        <v>16</v>
      </c>
      <c r="E25" s="18">
        <f t="shared" si="1"/>
        <v>48.484848484848484</v>
      </c>
      <c r="F25" s="17">
        <v>33</v>
      </c>
      <c r="G25" s="18">
        <f t="shared" si="2"/>
        <v>0.18025891735401761</v>
      </c>
    </row>
    <row r="26" spans="1:49" x14ac:dyDescent="0.25">
      <c r="A26" s="23" t="s">
        <v>120</v>
      </c>
      <c r="B26" s="17">
        <v>47</v>
      </c>
      <c r="C26" s="18">
        <f t="shared" si="0"/>
        <v>19.831223628691983</v>
      </c>
      <c r="D26" s="17">
        <v>190</v>
      </c>
      <c r="E26" s="18">
        <f t="shared" si="1"/>
        <v>80.168776371308013</v>
      </c>
      <c r="F26" s="17">
        <v>237</v>
      </c>
      <c r="G26" s="18">
        <f t="shared" si="2"/>
        <v>1.2945867700879445</v>
      </c>
    </row>
    <row r="27" spans="1:49" x14ac:dyDescent="0.25">
      <c r="A27" s="23" t="s">
        <v>121</v>
      </c>
      <c r="B27" s="17">
        <v>428</v>
      </c>
      <c r="C27" s="18">
        <f t="shared" si="0"/>
        <v>46.220302375809936</v>
      </c>
      <c r="D27" s="17">
        <v>498</v>
      </c>
      <c r="E27" s="18">
        <f t="shared" si="1"/>
        <v>53.779697624190057</v>
      </c>
      <c r="F27" s="17">
        <v>926</v>
      </c>
      <c r="G27" s="18">
        <f t="shared" si="2"/>
        <v>5.0581744687824326</v>
      </c>
    </row>
    <row r="28" spans="1:49" x14ac:dyDescent="0.25">
      <c r="A28" s="23" t="s">
        <v>122</v>
      </c>
      <c r="B28" s="17">
        <v>1</v>
      </c>
      <c r="C28" s="57">
        <f t="shared" si="0"/>
        <v>100</v>
      </c>
      <c r="E28" s="18">
        <f t="shared" si="1"/>
        <v>0</v>
      </c>
      <c r="F28" s="17">
        <v>1</v>
      </c>
      <c r="G28" s="18">
        <f t="shared" si="2"/>
        <v>5.4623914349702296E-3</v>
      </c>
    </row>
    <row r="29" spans="1:49" x14ac:dyDescent="0.25">
      <c r="A29" s="23" t="s">
        <v>153</v>
      </c>
      <c r="B29" s="17">
        <v>322</v>
      </c>
      <c r="C29" s="18">
        <f t="shared" si="0"/>
        <v>54.948805460750847</v>
      </c>
      <c r="D29" s="17">
        <v>264</v>
      </c>
      <c r="E29" s="18">
        <f t="shared" si="1"/>
        <v>45.051194539249146</v>
      </c>
      <c r="F29" s="17">
        <v>586</v>
      </c>
      <c r="G29" s="18">
        <f t="shared" si="2"/>
        <v>3.2009613808925552</v>
      </c>
    </row>
    <row r="30" spans="1:49" x14ac:dyDescent="0.25">
      <c r="A30" s="23" t="s">
        <v>123</v>
      </c>
      <c r="B30" s="17">
        <v>146</v>
      </c>
      <c r="C30" s="18">
        <f t="shared" si="0"/>
        <v>52.517985611510788</v>
      </c>
      <c r="D30" s="17">
        <v>132</v>
      </c>
      <c r="E30" s="18">
        <f t="shared" si="1"/>
        <v>47.482014388489205</v>
      </c>
      <c r="F30" s="17">
        <v>278</v>
      </c>
      <c r="G30" s="18">
        <f t="shared" si="2"/>
        <v>1.5185448189217239</v>
      </c>
    </row>
    <row r="31" spans="1:49" x14ac:dyDescent="0.25">
      <c r="A31" s="23" t="s">
        <v>154</v>
      </c>
      <c r="B31" s="17">
        <v>31</v>
      </c>
      <c r="C31" s="18">
        <f t="shared" si="0"/>
        <v>47.692307692307693</v>
      </c>
      <c r="D31" s="17">
        <v>34</v>
      </c>
      <c r="E31" s="18">
        <f t="shared" si="1"/>
        <v>52.307692307692314</v>
      </c>
      <c r="F31" s="17">
        <v>65</v>
      </c>
      <c r="G31" s="18">
        <f t="shared" si="2"/>
        <v>0.35505544327306493</v>
      </c>
    </row>
    <row r="32" spans="1:49" x14ac:dyDescent="0.25">
      <c r="A32" s="23" t="s">
        <v>124</v>
      </c>
      <c r="B32" s="17">
        <v>248</v>
      </c>
      <c r="C32" s="18">
        <f t="shared" si="0"/>
        <v>39.490445859872615</v>
      </c>
      <c r="D32" s="17">
        <v>380</v>
      </c>
      <c r="E32" s="18">
        <f t="shared" si="1"/>
        <v>60.509554140127385</v>
      </c>
      <c r="F32" s="17">
        <v>628</v>
      </c>
      <c r="G32" s="18">
        <f t="shared" si="2"/>
        <v>3.4303818211613049</v>
      </c>
    </row>
    <row r="33" spans="1:7" x14ac:dyDescent="0.25">
      <c r="A33" s="23" t="s">
        <v>125</v>
      </c>
      <c r="B33" s="17">
        <v>1422</v>
      </c>
      <c r="C33" s="18">
        <f t="shared" si="0"/>
        <v>42.271105826397147</v>
      </c>
      <c r="D33" s="17">
        <v>1942</v>
      </c>
      <c r="E33" s="18">
        <f t="shared" si="1"/>
        <v>57.728894173602853</v>
      </c>
      <c r="F33" s="17">
        <v>3364</v>
      </c>
      <c r="G33" s="18">
        <f t="shared" si="2"/>
        <v>18.375484787239856</v>
      </c>
    </row>
    <row r="34" spans="1:7" x14ac:dyDescent="0.25">
      <c r="A34" s="23" t="s">
        <v>155</v>
      </c>
      <c r="B34" s="17">
        <v>228</v>
      </c>
      <c r="C34" s="18">
        <f t="shared" si="0"/>
        <v>42.616822429906541</v>
      </c>
      <c r="D34" s="17">
        <v>307</v>
      </c>
      <c r="E34" s="18">
        <f t="shared" si="1"/>
        <v>57.383177570093459</v>
      </c>
      <c r="F34" s="17">
        <v>535</v>
      </c>
      <c r="G34" s="18">
        <f t="shared" si="2"/>
        <v>2.9223794177090734</v>
      </c>
    </row>
    <row r="35" spans="1:7" x14ac:dyDescent="0.25">
      <c r="A35" s="23" t="s">
        <v>156</v>
      </c>
      <c r="B35" s="17">
        <v>207</v>
      </c>
      <c r="C35" s="18">
        <f t="shared" si="0"/>
        <v>43.578947368421048</v>
      </c>
      <c r="D35" s="17">
        <v>268</v>
      </c>
      <c r="E35" s="18">
        <f t="shared" si="1"/>
        <v>56.421052631578952</v>
      </c>
      <c r="F35" s="17">
        <v>475</v>
      </c>
      <c r="G35" s="18">
        <f t="shared" si="2"/>
        <v>2.5946359316108594</v>
      </c>
    </row>
    <row r="36" spans="1:7" x14ac:dyDescent="0.25">
      <c r="A36" s="23" t="s">
        <v>38</v>
      </c>
      <c r="B36" s="17">
        <v>39</v>
      </c>
      <c r="C36" s="18">
        <f t="shared" si="0"/>
        <v>48.75</v>
      </c>
      <c r="D36" s="17">
        <v>41</v>
      </c>
      <c r="E36" s="18">
        <f t="shared" si="1"/>
        <v>51.249999999999993</v>
      </c>
      <c r="F36" s="17">
        <v>80</v>
      </c>
      <c r="G36" s="18">
        <f t="shared" si="2"/>
        <v>0.43699131479761838</v>
      </c>
    </row>
    <row r="37" spans="1:7" x14ac:dyDescent="0.25">
      <c r="A37" s="23" t="s">
        <v>157</v>
      </c>
      <c r="B37" s="17">
        <v>229</v>
      </c>
      <c r="C37" s="18">
        <f t="shared" si="0"/>
        <v>48.931623931623932</v>
      </c>
      <c r="D37" s="17">
        <v>239</v>
      </c>
      <c r="E37" s="18">
        <f t="shared" si="1"/>
        <v>51.068376068376068</v>
      </c>
      <c r="F37" s="17">
        <v>468</v>
      </c>
      <c r="G37" s="18">
        <f t="shared" si="2"/>
        <v>2.5563991915660678</v>
      </c>
    </row>
    <row r="38" spans="1:7" x14ac:dyDescent="0.25">
      <c r="A38" s="23" t="s">
        <v>126</v>
      </c>
      <c r="B38" s="17">
        <v>68</v>
      </c>
      <c r="C38" s="18">
        <f t="shared" si="0"/>
        <v>45.033112582781456</v>
      </c>
      <c r="D38" s="17">
        <v>83</v>
      </c>
      <c r="E38" s="18">
        <f t="shared" si="1"/>
        <v>54.966887417218544</v>
      </c>
      <c r="F38" s="17">
        <v>151</v>
      </c>
      <c r="G38" s="18">
        <f t="shared" si="2"/>
        <v>0.82482110668050479</v>
      </c>
    </row>
    <row r="39" spans="1:7" x14ac:dyDescent="0.25">
      <c r="A39" s="23" t="s">
        <v>127</v>
      </c>
      <c r="B39" s="17">
        <v>381</v>
      </c>
      <c r="C39" s="18">
        <f t="shared" si="0"/>
        <v>49.869109947643977</v>
      </c>
      <c r="D39" s="17">
        <v>383</v>
      </c>
      <c r="E39" s="18">
        <f t="shared" si="1"/>
        <v>50.130890052356023</v>
      </c>
      <c r="F39" s="17">
        <v>764</v>
      </c>
      <c r="G39" s="18">
        <f t="shared" si="2"/>
        <v>4.1732670563172558</v>
      </c>
    </row>
    <row r="40" spans="1:7" x14ac:dyDescent="0.25">
      <c r="A40" s="23" t="s">
        <v>128</v>
      </c>
      <c r="B40" s="17">
        <v>90</v>
      </c>
      <c r="C40" s="18">
        <f t="shared" si="0"/>
        <v>43.478260869565219</v>
      </c>
      <c r="D40" s="17">
        <v>117</v>
      </c>
      <c r="E40" s="18">
        <f t="shared" si="1"/>
        <v>56.521739130434781</v>
      </c>
      <c r="F40" s="17">
        <v>207</v>
      </c>
      <c r="G40" s="18">
        <f t="shared" si="2"/>
        <v>1.1307150270388377</v>
      </c>
    </row>
    <row r="41" spans="1:7" x14ac:dyDescent="0.25">
      <c r="A41" s="23" t="s">
        <v>158</v>
      </c>
      <c r="B41" s="17">
        <v>137</v>
      </c>
      <c r="C41" s="18">
        <f t="shared" si="0"/>
        <v>41.141141141141141</v>
      </c>
      <c r="D41" s="17">
        <v>196</v>
      </c>
      <c r="E41" s="18">
        <f t="shared" si="1"/>
        <v>58.858858858858852</v>
      </c>
      <c r="F41" s="17">
        <v>333</v>
      </c>
      <c r="G41" s="18">
        <f t="shared" si="2"/>
        <v>1.8189763478450867</v>
      </c>
    </row>
    <row r="42" spans="1:7" x14ac:dyDescent="0.25">
      <c r="A42" s="23" t="s">
        <v>129</v>
      </c>
      <c r="B42" s="17">
        <v>597</v>
      </c>
      <c r="C42" s="18">
        <f t="shared" si="0"/>
        <v>45.399239543726232</v>
      </c>
      <c r="D42" s="17">
        <v>718</v>
      </c>
      <c r="E42" s="18">
        <f t="shared" si="1"/>
        <v>54.600760456273768</v>
      </c>
      <c r="F42" s="17">
        <v>1315</v>
      </c>
      <c r="G42" s="18">
        <f t="shared" si="2"/>
        <v>7.1830447369858526</v>
      </c>
    </row>
    <row r="43" spans="1:7" x14ac:dyDescent="0.25">
      <c r="A43" s="23" t="s">
        <v>130</v>
      </c>
      <c r="B43" s="17">
        <v>12</v>
      </c>
      <c r="C43" s="18">
        <f t="shared" si="0"/>
        <v>30</v>
      </c>
      <c r="D43" s="17">
        <v>28</v>
      </c>
      <c r="E43" s="18">
        <f t="shared" si="1"/>
        <v>70</v>
      </c>
      <c r="F43" s="17">
        <v>40</v>
      </c>
      <c r="G43" s="18">
        <f t="shared" si="2"/>
        <v>0.21849565739880919</v>
      </c>
    </row>
    <row r="44" spans="1:7" x14ac:dyDescent="0.25">
      <c r="A44" s="23" t="s">
        <v>131</v>
      </c>
      <c r="B44" s="17">
        <v>232</v>
      </c>
      <c r="C44" s="18">
        <f t="shared" si="0"/>
        <v>60.574412532637076</v>
      </c>
      <c r="D44" s="17">
        <v>151</v>
      </c>
      <c r="E44" s="18">
        <f t="shared" si="1"/>
        <v>39.425587467362924</v>
      </c>
      <c r="F44" s="17">
        <v>383</v>
      </c>
      <c r="G44" s="18">
        <f t="shared" si="2"/>
        <v>2.0920959195935982</v>
      </c>
    </row>
    <row r="45" spans="1:7" x14ac:dyDescent="0.25">
      <c r="A45" s="23" t="s">
        <v>132</v>
      </c>
      <c r="B45" s="17">
        <v>48</v>
      </c>
      <c r="C45" s="18">
        <f t="shared" si="0"/>
        <v>54.54545454545454</v>
      </c>
      <c r="D45" s="17">
        <v>40</v>
      </c>
      <c r="E45" s="18">
        <f t="shared" si="1"/>
        <v>45.454545454545453</v>
      </c>
      <c r="F45" s="17">
        <v>88</v>
      </c>
      <c r="G45" s="18">
        <f t="shared" si="2"/>
        <v>0.48069044627738028</v>
      </c>
    </row>
    <row r="46" spans="1:7" x14ac:dyDescent="0.25">
      <c r="A46" s="23" t="s">
        <v>159</v>
      </c>
      <c r="B46" s="17">
        <v>441</v>
      </c>
      <c r="C46" s="18">
        <f t="shared" si="0"/>
        <v>52.066115702479344</v>
      </c>
      <c r="D46" s="17">
        <v>406</v>
      </c>
      <c r="E46" s="18">
        <f t="shared" si="1"/>
        <v>47.933884297520663</v>
      </c>
      <c r="F46" s="17">
        <v>847</v>
      </c>
      <c r="G46" s="18">
        <f t="shared" si="2"/>
        <v>4.6266455454197848</v>
      </c>
    </row>
    <row r="47" spans="1:7" x14ac:dyDescent="0.25">
      <c r="A47" s="23" t="s">
        <v>133</v>
      </c>
      <c r="B47" s="17">
        <v>341</v>
      </c>
      <c r="C47" s="18">
        <f t="shared" si="0"/>
        <v>55.088852988691443</v>
      </c>
      <c r="D47" s="17">
        <v>278</v>
      </c>
      <c r="E47" s="18">
        <f t="shared" si="1"/>
        <v>44.911147011308557</v>
      </c>
      <c r="F47" s="17">
        <v>619</v>
      </c>
      <c r="G47" s="18">
        <f t="shared" si="2"/>
        <v>3.3812202982465727</v>
      </c>
    </row>
    <row r="48" spans="1:7" x14ac:dyDescent="0.25">
      <c r="A48" s="23" t="s">
        <v>134</v>
      </c>
      <c r="B48" s="17">
        <v>38</v>
      </c>
      <c r="C48" s="18">
        <f t="shared" si="0"/>
        <v>36.19047619047619</v>
      </c>
      <c r="D48" s="17">
        <v>67</v>
      </c>
      <c r="E48" s="18">
        <f t="shared" si="1"/>
        <v>63.809523809523803</v>
      </c>
      <c r="F48" s="17">
        <v>105</v>
      </c>
      <c r="G48" s="18">
        <f t="shared" si="2"/>
        <v>0.57355110067187409</v>
      </c>
    </row>
    <row r="49" spans="1:7" x14ac:dyDescent="0.25">
      <c r="A49" s="23" t="s">
        <v>135</v>
      </c>
      <c r="B49" s="17">
        <v>222</v>
      </c>
      <c r="C49" s="18">
        <f t="shared" si="0"/>
        <v>49.333333333333336</v>
      </c>
      <c r="D49" s="17">
        <v>228</v>
      </c>
      <c r="E49" s="18">
        <f t="shared" si="1"/>
        <v>50.666666666666671</v>
      </c>
      <c r="F49" s="17">
        <v>450</v>
      </c>
      <c r="G49" s="18">
        <f t="shared" si="2"/>
        <v>2.4580761457366034</v>
      </c>
    </row>
    <row r="50" spans="1:7" x14ac:dyDescent="0.25">
      <c r="A50" s="23" t="s">
        <v>136</v>
      </c>
      <c r="B50" s="17">
        <v>528</v>
      </c>
      <c r="C50" s="18">
        <f t="shared" si="0"/>
        <v>50.671785028790786</v>
      </c>
      <c r="D50" s="17">
        <v>514</v>
      </c>
      <c r="E50" s="18">
        <f t="shared" si="1"/>
        <v>49.328214971209214</v>
      </c>
      <c r="F50" s="17">
        <v>1042</v>
      </c>
      <c r="G50" s="18">
        <f t="shared" si="2"/>
        <v>5.6918118752389795</v>
      </c>
    </row>
    <row r="51" spans="1:7" x14ac:dyDescent="0.25">
      <c r="A51" s="23" t="s">
        <v>137</v>
      </c>
      <c r="B51" s="17">
        <v>25</v>
      </c>
      <c r="C51" s="18">
        <f t="shared" si="0"/>
        <v>44.642857142857146</v>
      </c>
      <c r="D51" s="17">
        <v>31</v>
      </c>
      <c r="E51" s="18">
        <f t="shared" si="1"/>
        <v>55.357142857142861</v>
      </c>
      <c r="F51" s="17">
        <v>56</v>
      </c>
      <c r="G51" s="18">
        <f t="shared" si="2"/>
        <v>0.30589392035833285</v>
      </c>
    </row>
    <row r="52" spans="1:7" x14ac:dyDescent="0.25">
      <c r="A52" s="23" t="s">
        <v>138</v>
      </c>
      <c r="B52" s="17">
        <v>43</v>
      </c>
      <c r="C52" s="18">
        <f t="shared" si="0"/>
        <v>71.666666666666671</v>
      </c>
      <c r="D52" s="17">
        <v>17</v>
      </c>
      <c r="E52" s="18">
        <f t="shared" si="1"/>
        <v>28.333333333333332</v>
      </c>
      <c r="F52" s="17">
        <v>60</v>
      </c>
      <c r="G52" s="18">
        <f t="shared" si="2"/>
        <v>0.3277434860982138</v>
      </c>
    </row>
    <row r="53" spans="1:7" x14ac:dyDescent="0.25">
      <c r="A53" s="23" t="s">
        <v>162</v>
      </c>
      <c r="B53" s="17">
        <v>40</v>
      </c>
      <c r="C53" s="18">
        <f t="shared" si="0"/>
        <v>52.631578947368418</v>
      </c>
      <c r="D53" s="17">
        <v>36</v>
      </c>
      <c r="E53" s="18">
        <f t="shared" si="1"/>
        <v>47.368421052631575</v>
      </c>
      <c r="F53" s="17">
        <v>76</v>
      </c>
      <c r="G53" s="18">
        <f t="shared" si="2"/>
        <v>0.41514174905773749</v>
      </c>
    </row>
    <row r="54" spans="1:7" x14ac:dyDescent="0.25">
      <c r="A54" s="23" t="s">
        <v>139</v>
      </c>
      <c r="B54" s="17">
        <v>983</v>
      </c>
      <c r="C54" s="18">
        <f t="shared" si="0"/>
        <v>45.091743119266056</v>
      </c>
      <c r="D54" s="17">
        <v>1197</v>
      </c>
      <c r="E54" s="18">
        <f t="shared" si="1"/>
        <v>54.908256880733944</v>
      </c>
      <c r="F54" s="17">
        <v>2180</v>
      </c>
      <c r="G54" s="18">
        <f t="shared" si="2"/>
        <v>11.9080133282351</v>
      </c>
    </row>
    <row r="55" spans="1:7" x14ac:dyDescent="0.25">
      <c r="A55" s="23" t="s">
        <v>140</v>
      </c>
      <c r="B55" s="17">
        <v>123</v>
      </c>
      <c r="C55" s="18">
        <f t="shared" si="0"/>
        <v>43.772241992882563</v>
      </c>
      <c r="D55" s="17">
        <v>158</v>
      </c>
      <c r="E55" s="18">
        <f t="shared" si="1"/>
        <v>56.227758007117437</v>
      </c>
      <c r="F55" s="17">
        <v>281</v>
      </c>
      <c r="G55" s="18">
        <f t="shared" si="2"/>
        <v>1.5349319932266345</v>
      </c>
    </row>
    <row r="56" spans="1:7" x14ac:dyDescent="0.25">
      <c r="A56" s="23" t="s">
        <v>141</v>
      </c>
      <c r="B56" s="17">
        <v>98</v>
      </c>
      <c r="C56" s="18">
        <f t="shared" si="0"/>
        <v>54.143646408839771</v>
      </c>
      <c r="D56" s="17">
        <v>83</v>
      </c>
      <c r="E56" s="18">
        <f t="shared" si="1"/>
        <v>45.856353591160222</v>
      </c>
      <c r="F56" s="17">
        <v>181</v>
      </c>
      <c r="G56" s="18">
        <f t="shared" si="2"/>
        <v>0.98869284972961158</v>
      </c>
    </row>
    <row r="57" spans="1:7" x14ac:dyDescent="0.25">
      <c r="A57" s="59" t="s">
        <v>52</v>
      </c>
      <c r="B57" s="20">
        <v>8351</v>
      </c>
      <c r="C57" s="21">
        <f t="shared" si="0"/>
        <v>45.616430873436393</v>
      </c>
      <c r="D57" s="20">
        <v>9956</v>
      </c>
      <c r="E57" s="21">
        <f t="shared" si="1"/>
        <v>54.383569126563614</v>
      </c>
      <c r="F57" s="20">
        <v>18307</v>
      </c>
      <c r="G57" s="22">
        <f t="shared" si="2"/>
        <v>100</v>
      </c>
    </row>
    <row r="58" spans="1:7" x14ac:dyDescent="0.25">
      <c r="A58" s="76" t="s">
        <v>223</v>
      </c>
      <c r="B58" s="76"/>
      <c r="C58" s="76"/>
      <c r="D58" s="76"/>
      <c r="E58" s="76"/>
      <c r="F58" s="76"/>
    </row>
  </sheetData>
  <mergeCells count="38">
    <mergeCell ref="A58:F58"/>
    <mergeCell ref="A5:G5"/>
    <mergeCell ref="AQ18:AV18"/>
    <mergeCell ref="AH14:AM14"/>
    <mergeCell ref="Z12:AE12"/>
    <mergeCell ref="Q11:V11"/>
    <mergeCell ref="I23:N23"/>
    <mergeCell ref="W6:W7"/>
    <mergeCell ref="A6:A7"/>
    <mergeCell ref="B6:E6"/>
    <mergeCell ref="F6:F7"/>
    <mergeCell ref="G6:G7"/>
    <mergeCell ref="I6:I7"/>
    <mergeCell ref="J6:M6"/>
    <mergeCell ref="N6:N7"/>
    <mergeCell ref="O6:O7"/>
    <mergeCell ref="A2:AX2"/>
    <mergeCell ref="A3:AX3"/>
    <mergeCell ref="I5:N5"/>
    <mergeCell ref="Q5:V5"/>
    <mergeCell ref="Z5:AE5"/>
    <mergeCell ref="AH5:AM5"/>
    <mergeCell ref="AQ5:AV5"/>
    <mergeCell ref="Q6:Q7"/>
    <mergeCell ref="R6:U6"/>
    <mergeCell ref="V6:V7"/>
    <mergeCell ref="AW6:AW7"/>
    <mergeCell ref="Z6:Z7"/>
    <mergeCell ref="AA6:AC6"/>
    <mergeCell ref="AE6:AE7"/>
    <mergeCell ref="AF6:AF7"/>
    <mergeCell ref="AH6:AH7"/>
    <mergeCell ref="AI6:AL6"/>
    <mergeCell ref="AM6:AM7"/>
    <mergeCell ref="AN6:AN7"/>
    <mergeCell ref="AQ6:AQ7"/>
    <mergeCell ref="AR6:AU6"/>
    <mergeCell ref="AV6:AV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581B6-6B98-4524-B26C-EC13C1E24EB3}">
  <dimension ref="A1:AR43"/>
  <sheetViews>
    <sheetView showGridLines="0" zoomScale="70" zoomScaleNormal="70" workbookViewId="0">
      <selection activeCell="A4" sqref="A4"/>
    </sheetView>
  </sheetViews>
  <sheetFormatPr baseColWidth="10" defaultRowHeight="15" x14ac:dyDescent="0.25"/>
  <cols>
    <col min="1" max="1" width="61.28515625" style="58" customWidth="1"/>
    <col min="2" max="2" width="13" style="26" bestFit="1" customWidth="1"/>
    <col min="3" max="3" width="7" style="26" customWidth="1"/>
    <col min="4" max="4" width="14.5703125" style="26" bestFit="1" customWidth="1"/>
    <col min="5" max="5" width="9" style="26" customWidth="1"/>
    <col min="6" max="6" width="11.42578125" style="26"/>
    <col min="7" max="7" width="7.5703125" style="26" customWidth="1"/>
    <col min="8" max="8" width="11.42578125" style="26"/>
    <col min="9" max="9" width="33.28515625" style="26" bestFit="1" customWidth="1"/>
    <col min="10" max="10" width="13.42578125" style="26" bestFit="1" customWidth="1"/>
    <col min="11" max="11" width="7.7109375" style="26" customWidth="1"/>
    <col min="12" max="12" width="15" style="26" bestFit="1" customWidth="1"/>
    <col min="13" max="13" width="7.28515625" style="26" customWidth="1"/>
    <col min="14" max="14" width="11.42578125" style="26"/>
    <col min="15" max="15" width="8.140625" style="26" bestFit="1" customWidth="1"/>
    <col min="16" max="16" width="11.42578125" style="26"/>
    <col min="17" max="17" width="20.28515625" style="26" bestFit="1" customWidth="1"/>
    <col min="18" max="18" width="13.42578125" style="26" bestFit="1" customWidth="1"/>
    <col min="19" max="19" width="7" style="26" customWidth="1"/>
    <col min="20" max="20" width="15" style="26" bestFit="1" customWidth="1"/>
    <col min="21" max="21" width="6.7109375" style="26" customWidth="1"/>
    <col min="22" max="22" width="11.42578125" style="26"/>
    <col min="23" max="23" width="7.28515625" style="26" bestFit="1" customWidth="1"/>
    <col min="24" max="24" width="11.42578125" style="26"/>
    <col min="25" max="25" width="27.7109375" style="26" customWidth="1"/>
    <col min="26" max="26" width="13" style="26" bestFit="1" customWidth="1"/>
    <col min="27" max="27" width="6.5703125" style="26" customWidth="1"/>
    <col min="28" max="28" width="14.5703125" style="26" bestFit="1" customWidth="1"/>
    <col min="29" max="29" width="8.85546875" style="26" customWidth="1"/>
    <col min="30" max="30" width="11.42578125" style="26"/>
    <col min="31" max="31" width="8.140625" style="26" bestFit="1" customWidth="1"/>
  </cols>
  <sheetData>
    <row r="1" spans="1:44" ht="65.25" customHeight="1" x14ac:dyDescent="0.25"/>
    <row r="2" spans="1:44" ht="25.5" x14ac:dyDescent="0.35">
      <c r="A2" s="64" t="s">
        <v>151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</row>
    <row r="3" spans="1:44" ht="25.5" x14ac:dyDescent="0.35">
      <c r="A3" s="65" t="s">
        <v>227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55.5" customHeight="1" x14ac:dyDescent="0.25"/>
    <row r="5" spans="1:44" ht="57" customHeight="1" x14ac:dyDescent="0.25">
      <c r="A5" s="66" t="s">
        <v>217</v>
      </c>
      <c r="B5" s="66"/>
      <c r="C5" s="66"/>
      <c r="D5" s="66"/>
      <c r="E5" s="66"/>
      <c r="F5" s="66"/>
      <c r="G5" s="13"/>
      <c r="I5" s="67" t="s">
        <v>218</v>
      </c>
      <c r="J5" s="67"/>
      <c r="K5" s="67"/>
      <c r="L5" s="67"/>
      <c r="M5" s="67"/>
      <c r="N5" s="67"/>
      <c r="O5" s="4"/>
      <c r="Q5" s="67" t="s">
        <v>219</v>
      </c>
      <c r="R5" s="67"/>
      <c r="S5" s="67"/>
      <c r="T5" s="67"/>
      <c r="U5" s="67"/>
      <c r="V5" s="67"/>
      <c r="W5" s="4"/>
      <c r="Y5" s="67" t="s">
        <v>220</v>
      </c>
      <c r="Z5" s="67"/>
      <c r="AA5" s="67"/>
      <c r="AB5" s="67"/>
      <c r="AC5" s="67"/>
      <c r="AD5" s="67"/>
      <c r="AE5" s="4"/>
    </row>
    <row r="6" spans="1:44" x14ac:dyDescent="0.25">
      <c r="A6" s="85" t="s">
        <v>19</v>
      </c>
      <c r="B6" s="71" t="s">
        <v>1</v>
      </c>
      <c r="C6" s="71"/>
      <c r="D6" s="71"/>
      <c r="E6" s="71"/>
      <c r="F6" s="71" t="s">
        <v>55</v>
      </c>
      <c r="G6" s="71" t="s">
        <v>150</v>
      </c>
      <c r="I6" s="73" t="s">
        <v>152</v>
      </c>
      <c r="J6" s="75" t="s">
        <v>1</v>
      </c>
      <c r="K6" s="75"/>
      <c r="L6" s="75"/>
      <c r="M6" s="75"/>
      <c r="N6" s="63" t="s">
        <v>2</v>
      </c>
      <c r="O6" s="63" t="s">
        <v>150</v>
      </c>
      <c r="Q6" s="73" t="s">
        <v>70</v>
      </c>
      <c r="R6" s="75" t="s">
        <v>1</v>
      </c>
      <c r="S6" s="75"/>
      <c r="T6" s="75"/>
      <c r="U6" s="75"/>
      <c r="V6" s="63" t="s">
        <v>2</v>
      </c>
      <c r="W6" s="63" t="s">
        <v>150</v>
      </c>
      <c r="Y6" s="63" t="s">
        <v>178</v>
      </c>
      <c r="Z6" s="75" t="s">
        <v>1</v>
      </c>
      <c r="AA6" s="75"/>
      <c r="AB6" s="75"/>
      <c r="AC6" s="75"/>
      <c r="AD6" s="63" t="s">
        <v>2</v>
      </c>
      <c r="AE6" s="63" t="s">
        <v>150</v>
      </c>
    </row>
    <row r="7" spans="1:44" x14ac:dyDescent="0.25">
      <c r="A7" s="86"/>
      <c r="B7" s="15" t="s">
        <v>3</v>
      </c>
      <c r="C7" s="15" t="s">
        <v>150</v>
      </c>
      <c r="D7" s="15" t="s">
        <v>4</v>
      </c>
      <c r="E7" s="15" t="s">
        <v>150</v>
      </c>
      <c r="F7" s="72"/>
      <c r="G7" s="71"/>
      <c r="I7" s="74"/>
      <c r="J7" s="5" t="s">
        <v>3</v>
      </c>
      <c r="K7" s="5" t="s">
        <v>150</v>
      </c>
      <c r="L7" s="5" t="s">
        <v>4</v>
      </c>
      <c r="M7" s="5" t="s">
        <v>150</v>
      </c>
      <c r="N7" s="68"/>
      <c r="O7" s="63"/>
      <c r="Q7" s="74"/>
      <c r="R7" s="5" t="s">
        <v>3</v>
      </c>
      <c r="S7" s="5" t="s">
        <v>150</v>
      </c>
      <c r="T7" s="5" t="s">
        <v>4</v>
      </c>
      <c r="U7" s="5" t="s">
        <v>150</v>
      </c>
      <c r="V7" s="68"/>
      <c r="W7" s="63"/>
      <c r="Y7" s="68"/>
      <c r="Z7" s="5" t="s">
        <v>3</v>
      </c>
      <c r="AA7" s="5" t="s">
        <v>150</v>
      </c>
      <c r="AB7" s="5" t="s">
        <v>4</v>
      </c>
      <c r="AC7" s="5" t="s">
        <v>150</v>
      </c>
      <c r="AD7" s="68"/>
      <c r="AE7" s="63"/>
    </row>
    <row r="8" spans="1:44" x14ac:dyDescent="0.25">
      <c r="A8" s="23" t="s">
        <v>177</v>
      </c>
      <c r="B8" s="17">
        <v>5</v>
      </c>
      <c r="C8" s="18">
        <f t="shared" ref="C8:C42" si="0">B8/F8*100</f>
        <v>100</v>
      </c>
      <c r="D8" s="17">
        <v>0</v>
      </c>
      <c r="E8" s="18">
        <f t="shared" ref="E8:E42" si="1">D8/F8*100</f>
        <v>0</v>
      </c>
      <c r="F8" s="17">
        <v>5</v>
      </c>
      <c r="G8" s="18">
        <f t="shared" ref="G8:G41" si="2">F8/$F$42*100</f>
        <v>0.54704595185995619</v>
      </c>
      <c r="I8" s="16" t="s">
        <v>176</v>
      </c>
      <c r="J8" s="17">
        <v>20</v>
      </c>
      <c r="K8" s="18">
        <f t="shared" ref="K8:K19" si="3">J8/N8*100</f>
        <v>30.303030303030305</v>
      </c>
      <c r="L8" s="17">
        <v>46</v>
      </c>
      <c r="M8" s="18">
        <f t="shared" ref="M8:M19" si="4">L8/N8*100</f>
        <v>69.696969696969703</v>
      </c>
      <c r="N8" s="17">
        <v>66</v>
      </c>
      <c r="O8" s="18">
        <f t="shared" ref="O8:O18" si="5">N8/$N$19*100</f>
        <v>7.2210065645514225</v>
      </c>
      <c r="Q8" s="16" t="s">
        <v>61</v>
      </c>
      <c r="R8" s="17">
        <v>3</v>
      </c>
      <c r="S8" s="18">
        <f t="shared" ref="S8:S17" si="6">R8/V8*100</f>
        <v>37.5</v>
      </c>
      <c r="T8" s="17">
        <v>5</v>
      </c>
      <c r="U8" s="18">
        <f t="shared" ref="U8:U17" si="7">T8/V8*100</f>
        <v>62.5</v>
      </c>
      <c r="V8" s="17">
        <v>8</v>
      </c>
      <c r="W8" s="18">
        <f t="shared" ref="W8:W16" si="8">V8/$V$17*100</f>
        <v>0.87527352297592997</v>
      </c>
      <c r="Y8" s="16" t="s">
        <v>175</v>
      </c>
      <c r="Z8" s="26">
        <v>34</v>
      </c>
      <c r="AA8" s="53">
        <f t="shared" ref="AA8:AA13" si="9">Z8/AD8*100</f>
        <v>54.838709677419352</v>
      </c>
      <c r="AB8" s="26">
        <v>28</v>
      </c>
      <c r="AC8" s="53">
        <f t="shared" ref="AC8:AC13" si="10">AB8/AD8*100</f>
        <v>45.161290322580641</v>
      </c>
      <c r="AD8" s="26">
        <v>62</v>
      </c>
      <c r="AE8" s="53">
        <f>AD8/$AD$13*100</f>
        <v>6.7833698030634579</v>
      </c>
    </row>
    <row r="9" spans="1:44" x14ac:dyDescent="0.25">
      <c r="A9" s="23" t="s">
        <v>174</v>
      </c>
      <c r="B9" s="17">
        <v>0</v>
      </c>
      <c r="C9" s="18">
        <f t="shared" si="0"/>
        <v>0</v>
      </c>
      <c r="D9" s="17">
        <v>3</v>
      </c>
      <c r="E9" s="18">
        <f t="shared" si="1"/>
        <v>100</v>
      </c>
      <c r="F9" s="17">
        <v>3</v>
      </c>
      <c r="G9" s="18">
        <f t="shared" si="2"/>
        <v>0.32822757111597373</v>
      </c>
      <c r="I9" s="16" t="s">
        <v>9</v>
      </c>
      <c r="J9" s="17">
        <v>2</v>
      </c>
      <c r="K9" s="18">
        <f t="shared" si="3"/>
        <v>40</v>
      </c>
      <c r="L9" s="17">
        <v>3</v>
      </c>
      <c r="M9" s="18">
        <f t="shared" si="4"/>
        <v>60</v>
      </c>
      <c r="N9" s="17">
        <v>5</v>
      </c>
      <c r="O9" s="18">
        <f t="shared" si="5"/>
        <v>0.54704595185995619</v>
      </c>
      <c r="Q9" s="16" t="s">
        <v>62</v>
      </c>
      <c r="R9" s="17">
        <v>25</v>
      </c>
      <c r="S9" s="18">
        <f t="shared" si="6"/>
        <v>53.191489361702125</v>
      </c>
      <c r="T9" s="17">
        <v>22</v>
      </c>
      <c r="U9" s="18">
        <f t="shared" si="7"/>
        <v>46.808510638297875</v>
      </c>
      <c r="V9" s="17">
        <v>47</v>
      </c>
      <c r="W9" s="18">
        <f t="shared" si="8"/>
        <v>5.1422319474835891</v>
      </c>
      <c r="Y9" s="16" t="s">
        <v>173</v>
      </c>
      <c r="Z9" s="26">
        <v>112</v>
      </c>
      <c r="AA9" s="53">
        <f t="shared" si="9"/>
        <v>40.143369175627242</v>
      </c>
      <c r="AB9" s="26">
        <v>167</v>
      </c>
      <c r="AC9" s="53">
        <f t="shared" si="10"/>
        <v>59.856630824372758</v>
      </c>
      <c r="AD9" s="26">
        <v>279</v>
      </c>
      <c r="AE9" s="53">
        <f>AD9/$AD$13*100</f>
        <v>30.525164113785557</v>
      </c>
    </row>
    <row r="10" spans="1:44" ht="26.25" x14ac:dyDescent="0.25">
      <c r="A10" s="23" t="s">
        <v>172</v>
      </c>
      <c r="B10" s="17">
        <v>3</v>
      </c>
      <c r="C10" s="18">
        <f t="shared" si="0"/>
        <v>100</v>
      </c>
      <c r="D10" s="17">
        <v>0</v>
      </c>
      <c r="E10" s="18">
        <f t="shared" si="1"/>
        <v>0</v>
      </c>
      <c r="F10" s="17">
        <v>3</v>
      </c>
      <c r="G10" s="18">
        <f t="shared" si="2"/>
        <v>0.32822757111597373</v>
      </c>
      <c r="I10" s="16" t="s">
        <v>171</v>
      </c>
      <c r="J10" s="17">
        <v>1</v>
      </c>
      <c r="K10" s="18">
        <f t="shared" si="3"/>
        <v>16.666666666666664</v>
      </c>
      <c r="L10" s="17">
        <v>5</v>
      </c>
      <c r="M10" s="18">
        <f t="shared" si="4"/>
        <v>83.333333333333343</v>
      </c>
      <c r="N10" s="17">
        <v>6</v>
      </c>
      <c r="O10" s="18">
        <f t="shared" si="5"/>
        <v>0.65645514223194745</v>
      </c>
      <c r="Q10" s="16" t="s">
        <v>63</v>
      </c>
      <c r="R10" s="17">
        <v>53</v>
      </c>
      <c r="S10" s="18">
        <f t="shared" si="6"/>
        <v>58.888888888888893</v>
      </c>
      <c r="T10" s="17">
        <v>37</v>
      </c>
      <c r="U10" s="18">
        <f t="shared" si="7"/>
        <v>41.111111111111107</v>
      </c>
      <c r="V10" s="17">
        <v>90</v>
      </c>
      <c r="W10" s="18">
        <f t="shared" si="8"/>
        <v>9.8468271334792128</v>
      </c>
      <c r="Y10" s="16" t="s">
        <v>167</v>
      </c>
      <c r="Z10" s="26">
        <v>31</v>
      </c>
      <c r="AA10" s="53">
        <f t="shared" si="9"/>
        <v>52.542372881355938</v>
      </c>
      <c r="AB10" s="26">
        <v>28</v>
      </c>
      <c r="AC10" s="53">
        <f t="shared" si="10"/>
        <v>47.457627118644069</v>
      </c>
      <c r="AD10" s="26">
        <v>59</v>
      </c>
      <c r="AE10" s="53">
        <f>AD10/$AD$13*100</f>
        <v>6.4551422319474829</v>
      </c>
    </row>
    <row r="11" spans="1:44" x14ac:dyDescent="0.25">
      <c r="A11" s="23" t="s">
        <v>114</v>
      </c>
      <c r="B11" s="17">
        <v>4</v>
      </c>
      <c r="C11" s="18">
        <f t="shared" si="0"/>
        <v>25</v>
      </c>
      <c r="D11" s="17">
        <v>12</v>
      </c>
      <c r="E11" s="18">
        <f t="shared" si="1"/>
        <v>75</v>
      </c>
      <c r="F11" s="17">
        <v>16</v>
      </c>
      <c r="G11" s="18">
        <f t="shared" si="2"/>
        <v>1.7505470459518599</v>
      </c>
      <c r="I11" s="16" t="s">
        <v>10</v>
      </c>
      <c r="J11" s="17">
        <v>27</v>
      </c>
      <c r="K11" s="18">
        <f t="shared" si="3"/>
        <v>64.285714285714292</v>
      </c>
      <c r="L11" s="17">
        <v>15</v>
      </c>
      <c r="M11" s="18">
        <f t="shared" si="4"/>
        <v>35.714285714285715</v>
      </c>
      <c r="N11" s="17">
        <v>42</v>
      </c>
      <c r="O11" s="18">
        <f t="shared" si="5"/>
        <v>4.5951859956236323</v>
      </c>
      <c r="Q11" s="16" t="s">
        <v>64</v>
      </c>
      <c r="R11" s="17">
        <v>58</v>
      </c>
      <c r="S11" s="18">
        <f t="shared" si="6"/>
        <v>46.774193548387096</v>
      </c>
      <c r="T11" s="17">
        <v>66</v>
      </c>
      <c r="U11" s="18">
        <f t="shared" si="7"/>
        <v>53.225806451612897</v>
      </c>
      <c r="V11" s="17">
        <v>124</v>
      </c>
      <c r="W11" s="18">
        <f t="shared" si="8"/>
        <v>13.566739606126916</v>
      </c>
      <c r="Y11" s="16" t="s">
        <v>170</v>
      </c>
      <c r="Z11" s="26">
        <v>155</v>
      </c>
      <c r="AA11" s="53">
        <f t="shared" si="9"/>
        <v>48.4375</v>
      </c>
      <c r="AB11" s="26">
        <v>165</v>
      </c>
      <c r="AC11" s="53">
        <f t="shared" si="10"/>
        <v>51.5625</v>
      </c>
      <c r="AD11" s="26">
        <v>320</v>
      </c>
      <c r="AE11" s="53">
        <f>AD11/$AD$13*100</f>
        <v>35.010940919037196</v>
      </c>
    </row>
    <row r="12" spans="1:44" x14ac:dyDescent="0.25">
      <c r="A12" s="23" t="s">
        <v>115</v>
      </c>
      <c r="B12" s="17">
        <v>1</v>
      </c>
      <c r="C12" s="18">
        <f t="shared" si="0"/>
        <v>50</v>
      </c>
      <c r="D12" s="17">
        <v>1</v>
      </c>
      <c r="E12" s="18">
        <f t="shared" si="1"/>
        <v>50</v>
      </c>
      <c r="F12" s="17">
        <v>2</v>
      </c>
      <c r="G12" s="18">
        <f t="shared" si="2"/>
        <v>0.21881838074398249</v>
      </c>
      <c r="I12" s="16" t="s">
        <v>11</v>
      </c>
      <c r="J12" s="17">
        <v>46</v>
      </c>
      <c r="K12" s="18">
        <f t="shared" si="3"/>
        <v>46.938775510204081</v>
      </c>
      <c r="L12" s="17">
        <v>52</v>
      </c>
      <c r="M12" s="18">
        <f t="shared" si="4"/>
        <v>53.061224489795919</v>
      </c>
      <c r="N12" s="17">
        <v>98</v>
      </c>
      <c r="O12" s="18">
        <f t="shared" si="5"/>
        <v>10.722100656455142</v>
      </c>
      <c r="Q12" s="16" t="s">
        <v>65</v>
      </c>
      <c r="R12" s="17">
        <v>44</v>
      </c>
      <c r="S12" s="18">
        <f t="shared" si="6"/>
        <v>39.63963963963964</v>
      </c>
      <c r="T12" s="17">
        <v>67</v>
      </c>
      <c r="U12" s="18">
        <f t="shared" si="7"/>
        <v>60.360360360360367</v>
      </c>
      <c r="V12" s="17">
        <v>111</v>
      </c>
      <c r="W12" s="18">
        <f t="shared" si="8"/>
        <v>12.144420131291028</v>
      </c>
      <c r="Y12" s="16" t="s">
        <v>169</v>
      </c>
      <c r="Z12" s="26">
        <v>78</v>
      </c>
      <c r="AA12" s="53">
        <f t="shared" si="9"/>
        <v>40.206185567010309</v>
      </c>
      <c r="AB12" s="26">
        <v>116</v>
      </c>
      <c r="AC12" s="53">
        <f t="shared" si="10"/>
        <v>59.793814432989691</v>
      </c>
      <c r="AD12" s="26">
        <v>194</v>
      </c>
      <c r="AE12" s="53">
        <f>AD12/$AD$13*100</f>
        <v>21.225382932166301</v>
      </c>
    </row>
    <row r="13" spans="1:44" ht="26.25" x14ac:dyDescent="0.25">
      <c r="A13" s="23" t="s">
        <v>97</v>
      </c>
      <c r="B13" s="17">
        <v>1</v>
      </c>
      <c r="C13" s="18">
        <f t="shared" si="0"/>
        <v>100</v>
      </c>
      <c r="D13" s="17">
        <v>0</v>
      </c>
      <c r="E13" s="18">
        <f t="shared" si="1"/>
        <v>0</v>
      </c>
      <c r="F13" s="17">
        <v>1</v>
      </c>
      <c r="G13" s="18">
        <f t="shared" si="2"/>
        <v>0.10940919037199125</v>
      </c>
      <c r="I13" s="16" t="s">
        <v>168</v>
      </c>
      <c r="J13" s="17">
        <v>38</v>
      </c>
      <c r="K13" s="18">
        <f t="shared" si="3"/>
        <v>23.602484472049689</v>
      </c>
      <c r="L13" s="17">
        <v>123</v>
      </c>
      <c r="M13" s="18">
        <f t="shared" si="4"/>
        <v>76.397515527950304</v>
      </c>
      <c r="N13" s="17">
        <v>161</v>
      </c>
      <c r="O13" s="18">
        <f t="shared" si="5"/>
        <v>17.61487964989059</v>
      </c>
      <c r="Q13" s="16" t="s">
        <v>66</v>
      </c>
      <c r="R13" s="17">
        <v>40</v>
      </c>
      <c r="S13" s="18">
        <f t="shared" si="6"/>
        <v>39.215686274509807</v>
      </c>
      <c r="T13" s="17">
        <v>62</v>
      </c>
      <c r="U13" s="18">
        <f t="shared" si="7"/>
        <v>60.784313725490193</v>
      </c>
      <c r="V13" s="17">
        <v>102</v>
      </c>
      <c r="W13" s="18">
        <f t="shared" si="8"/>
        <v>11.159737417943107</v>
      </c>
      <c r="Y13" s="19" t="s">
        <v>52</v>
      </c>
      <c r="Z13" s="54">
        <v>410</v>
      </c>
      <c r="AA13" s="54">
        <f t="shared" si="9"/>
        <v>44.857768052516413</v>
      </c>
      <c r="AB13" s="54">
        <v>504</v>
      </c>
      <c r="AC13" s="56">
        <f t="shared" si="10"/>
        <v>55.142231947483587</v>
      </c>
      <c r="AD13" s="54">
        <v>914</v>
      </c>
      <c r="AE13" s="56">
        <f>SUM(AE8:AE12)</f>
        <v>100</v>
      </c>
    </row>
    <row r="14" spans="1:44" x14ac:dyDescent="0.25">
      <c r="A14" s="23" t="s">
        <v>54</v>
      </c>
      <c r="B14" s="17">
        <v>1</v>
      </c>
      <c r="C14" s="18">
        <f t="shared" si="0"/>
        <v>50</v>
      </c>
      <c r="D14" s="17">
        <v>1</v>
      </c>
      <c r="E14" s="18">
        <f t="shared" si="1"/>
        <v>50</v>
      </c>
      <c r="F14" s="17">
        <v>2</v>
      </c>
      <c r="G14" s="18">
        <f t="shared" si="2"/>
        <v>0.21881838074398249</v>
      </c>
      <c r="I14" s="16" t="s">
        <v>15</v>
      </c>
      <c r="J14" s="17">
        <v>1</v>
      </c>
      <c r="K14" s="18">
        <f t="shared" si="3"/>
        <v>20</v>
      </c>
      <c r="L14" s="17">
        <v>4</v>
      </c>
      <c r="M14" s="18">
        <f t="shared" si="4"/>
        <v>80</v>
      </c>
      <c r="N14" s="17">
        <v>5</v>
      </c>
      <c r="O14" s="18">
        <f t="shared" si="5"/>
        <v>0.54704595185995619</v>
      </c>
      <c r="Q14" s="16" t="s">
        <v>67</v>
      </c>
      <c r="R14" s="17">
        <v>46</v>
      </c>
      <c r="S14" s="18">
        <f t="shared" si="6"/>
        <v>44.660194174757287</v>
      </c>
      <c r="T14" s="17">
        <v>57</v>
      </c>
      <c r="U14" s="18">
        <f t="shared" si="7"/>
        <v>55.339805825242713</v>
      </c>
      <c r="V14" s="17">
        <v>103</v>
      </c>
      <c r="W14" s="18">
        <f t="shared" si="8"/>
        <v>11.269146608315099</v>
      </c>
      <c r="Y14" s="76" t="s">
        <v>223</v>
      </c>
      <c r="Z14" s="76"/>
      <c r="AA14" s="76"/>
      <c r="AB14" s="76"/>
      <c r="AC14" s="76"/>
      <c r="AD14" s="76"/>
    </row>
    <row r="15" spans="1:44" x14ac:dyDescent="0.25">
      <c r="A15" s="23" t="s">
        <v>120</v>
      </c>
      <c r="B15" s="17">
        <v>1</v>
      </c>
      <c r="C15" s="18">
        <f t="shared" si="0"/>
        <v>12.5</v>
      </c>
      <c r="D15" s="17">
        <v>7</v>
      </c>
      <c r="E15" s="18">
        <f t="shared" si="1"/>
        <v>87.5</v>
      </c>
      <c r="F15" s="17">
        <v>8</v>
      </c>
      <c r="G15" s="18">
        <f t="shared" si="2"/>
        <v>0.87527352297592997</v>
      </c>
      <c r="I15" s="16" t="s">
        <v>167</v>
      </c>
      <c r="J15" s="17">
        <v>4</v>
      </c>
      <c r="K15" s="18">
        <f t="shared" si="3"/>
        <v>80</v>
      </c>
      <c r="L15" s="17">
        <v>1</v>
      </c>
      <c r="M15" s="18">
        <f t="shared" si="4"/>
        <v>20</v>
      </c>
      <c r="N15" s="17">
        <v>5</v>
      </c>
      <c r="O15" s="18">
        <f t="shared" si="5"/>
        <v>0.54704595185995619</v>
      </c>
      <c r="Q15" s="16" t="s">
        <v>68</v>
      </c>
      <c r="R15" s="17">
        <v>58</v>
      </c>
      <c r="S15" s="18">
        <f t="shared" si="6"/>
        <v>47.540983606557376</v>
      </c>
      <c r="T15" s="17">
        <v>64</v>
      </c>
      <c r="U15" s="18">
        <f t="shared" si="7"/>
        <v>52.459016393442624</v>
      </c>
      <c r="V15" s="17">
        <v>122</v>
      </c>
      <c r="W15" s="18">
        <f t="shared" si="8"/>
        <v>13.347921225382933</v>
      </c>
    </row>
    <row r="16" spans="1:44" x14ac:dyDescent="0.25">
      <c r="A16" s="23" t="s">
        <v>121</v>
      </c>
      <c r="B16" s="17">
        <v>8</v>
      </c>
      <c r="C16" s="18">
        <f t="shared" si="0"/>
        <v>32</v>
      </c>
      <c r="D16" s="17">
        <v>17</v>
      </c>
      <c r="E16" s="18">
        <f t="shared" si="1"/>
        <v>68</v>
      </c>
      <c r="F16" s="17">
        <v>25</v>
      </c>
      <c r="G16" s="18">
        <f t="shared" si="2"/>
        <v>2.7352297592997812</v>
      </c>
      <c r="I16" s="16" t="s">
        <v>16</v>
      </c>
      <c r="J16" s="17">
        <v>121</v>
      </c>
      <c r="K16" s="18">
        <f t="shared" si="3"/>
        <v>65.053763440860209</v>
      </c>
      <c r="L16" s="17">
        <v>65</v>
      </c>
      <c r="M16" s="18">
        <f t="shared" si="4"/>
        <v>34.946236559139784</v>
      </c>
      <c r="N16" s="17">
        <v>186</v>
      </c>
      <c r="O16" s="18">
        <f t="shared" si="5"/>
        <v>20.350109409190374</v>
      </c>
      <c r="Q16" s="16" t="s">
        <v>92</v>
      </c>
      <c r="R16" s="17">
        <v>83</v>
      </c>
      <c r="S16" s="18">
        <f t="shared" si="6"/>
        <v>40.096618357487927</v>
      </c>
      <c r="T16" s="17">
        <v>124</v>
      </c>
      <c r="U16" s="18">
        <f t="shared" si="7"/>
        <v>59.903381642512073</v>
      </c>
      <c r="V16" s="17">
        <v>207</v>
      </c>
      <c r="W16" s="18">
        <f t="shared" si="8"/>
        <v>22.647702407002189</v>
      </c>
    </row>
    <row r="17" spans="1:23" x14ac:dyDescent="0.25">
      <c r="A17" s="23" t="s">
        <v>122</v>
      </c>
      <c r="B17" s="17">
        <v>33</v>
      </c>
      <c r="C17" s="18">
        <f t="shared" si="0"/>
        <v>42.307692307692307</v>
      </c>
      <c r="D17" s="17">
        <v>45</v>
      </c>
      <c r="E17" s="18">
        <f t="shared" si="1"/>
        <v>57.692307692307686</v>
      </c>
      <c r="F17" s="17">
        <v>78</v>
      </c>
      <c r="G17" s="18">
        <f t="shared" si="2"/>
        <v>8.5339168490153181</v>
      </c>
      <c r="I17" s="16" t="s">
        <v>166</v>
      </c>
      <c r="J17" s="17">
        <v>6</v>
      </c>
      <c r="K17" s="18">
        <f t="shared" si="3"/>
        <v>35.294117647058826</v>
      </c>
      <c r="L17" s="17">
        <v>11</v>
      </c>
      <c r="M17" s="18">
        <f t="shared" si="4"/>
        <v>64.705882352941174</v>
      </c>
      <c r="N17" s="17">
        <v>17</v>
      </c>
      <c r="O17" s="18">
        <f t="shared" si="5"/>
        <v>1.8599562363238513</v>
      </c>
      <c r="Q17" s="19" t="s">
        <v>52</v>
      </c>
      <c r="R17" s="20">
        <v>410</v>
      </c>
      <c r="S17" s="21">
        <f t="shared" si="6"/>
        <v>44.857768052516413</v>
      </c>
      <c r="T17" s="20">
        <v>504</v>
      </c>
      <c r="U17" s="20">
        <f t="shared" si="7"/>
        <v>55.142231947483587</v>
      </c>
      <c r="V17" s="20">
        <v>914</v>
      </c>
      <c r="W17" s="20">
        <f>U17+S17</f>
        <v>100</v>
      </c>
    </row>
    <row r="18" spans="1:23" x14ac:dyDescent="0.25">
      <c r="A18" s="23" t="s">
        <v>153</v>
      </c>
      <c r="B18" s="17">
        <v>39</v>
      </c>
      <c r="C18" s="18">
        <f t="shared" si="0"/>
        <v>58.208955223880601</v>
      </c>
      <c r="D18" s="17">
        <v>28</v>
      </c>
      <c r="E18" s="18">
        <f t="shared" si="1"/>
        <v>41.791044776119399</v>
      </c>
      <c r="F18" s="17">
        <v>67</v>
      </c>
      <c r="G18" s="18">
        <f t="shared" si="2"/>
        <v>7.3304157549234139</v>
      </c>
      <c r="I18" s="16" t="s">
        <v>165</v>
      </c>
      <c r="J18" s="17">
        <v>144</v>
      </c>
      <c r="K18" s="18">
        <f t="shared" si="3"/>
        <v>44.582043343653247</v>
      </c>
      <c r="L18" s="17">
        <v>179</v>
      </c>
      <c r="M18" s="18">
        <f t="shared" si="4"/>
        <v>55.417956656346746</v>
      </c>
      <c r="N18" s="17">
        <v>323</v>
      </c>
      <c r="O18" s="18">
        <f t="shared" si="5"/>
        <v>35.33916849015317</v>
      </c>
      <c r="Q18" s="76" t="s">
        <v>223</v>
      </c>
      <c r="R18" s="76"/>
      <c r="S18" s="76"/>
      <c r="T18" s="76"/>
      <c r="U18" s="76"/>
      <c r="V18" s="76"/>
    </row>
    <row r="19" spans="1:23" x14ac:dyDescent="0.25">
      <c r="A19" s="23" t="s">
        <v>123</v>
      </c>
      <c r="B19" s="17">
        <v>22</v>
      </c>
      <c r="C19" s="18">
        <f t="shared" si="0"/>
        <v>68.75</v>
      </c>
      <c r="D19" s="17">
        <v>10</v>
      </c>
      <c r="E19" s="18">
        <f t="shared" si="1"/>
        <v>31.25</v>
      </c>
      <c r="F19" s="17">
        <v>32</v>
      </c>
      <c r="G19" s="18">
        <f t="shared" si="2"/>
        <v>3.5010940919037199</v>
      </c>
      <c r="I19" s="20" t="s">
        <v>52</v>
      </c>
      <c r="J19" s="20">
        <v>410</v>
      </c>
      <c r="K19" s="21">
        <f t="shared" si="3"/>
        <v>44.857768052516413</v>
      </c>
      <c r="L19" s="20">
        <v>504</v>
      </c>
      <c r="M19" s="20">
        <f t="shared" si="4"/>
        <v>55.142231947483587</v>
      </c>
      <c r="N19" s="20">
        <v>914</v>
      </c>
      <c r="O19" s="60">
        <f>M19+K19</f>
        <v>100</v>
      </c>
    </row>
    <row r="20" spans="1:23" x14ac:dyDescent="0.25">
      <c r="A20" s="23" t="s">
        <v>154</v>
      </c>
      <c r="B20" s="17">
        <v>1</v>
      </c>
      <c r="C20" s="18">
        <f t="shared" si="0"/>
        <v>16.666666666666664</v>
      </c>
      <c r="D20" s="17">
        <v>5</v>
      </c>
      <c r="E20" s="18">
        <f t="shared" si="1"/>
        <v>83.333333333333343</v>
      </c>
      <c r="F20" s="17">
        <v>6</v>
      </c>
      <c r="G20" s="18">
        <f t="shared" si="2"/>
        <v>0.65645514223194745</v>
      </c>
      <c r="I20" s="76" t="s">
        <v>223</v>
      </c>
      <c r="J20" s="76"/>
      <c r="K20" s="76"/>
      <c r="L20" s="76"/>
      <c r="M20" s="76"/>
      <c r="N20" s="76"/>
    </row>
    <row r="21" spans="1:23" x14ac:dyDescent="0.25">
      <c r="A21" s="23" t="s">
        <v>124</v>
      </c>
      <c r="B21" s="17">
        <v>21</v>
      </c>
      <c r="C21" s="18">
        <f t="shared" si="0"/>
        <v>35</v>
      </c>
      <c r="D21" s="17">
        <v>39</v>
      </c>
      <c r="E21" s="18">
        <f t="shared" si="1"/>
        <v>65</v>
      </c>
      <c r="F21" s="17">
        <v>60</v>
      </c>
      <c r="G21" s="18">
        <f t="shared" si="2"/>
        <v>6.5645514223194743</v>
      </c>
    </row>
    <row r="22" spans="1:23" x14ac:dyDescent="0.25">
      <c r="A22" s="23" t="s">
        <v>125</v>
      </c>
      <c r="B22" s="17">
        <v>61</v>
      </c>
      <c r="C22" s="18">
        <f t="shared" si="0"/>
        <v>36.969696969696969</v>
      </c>
      <c r="D22" s="17">
        <v>104</v>
      </c>
      <c r="E22" s="18">
        <f t="shared" si="1"/>
        <v>63.030303030303024</v>
      </c>
      <c r="F22" s="17">
        <v>165</v>
      </c>
      <c r="G22" s="18">
        <f t="shared" si="2"/>
        <v>18.052516411378555</v>
      </c>
    </row>
    <row r="23" spans="1:23" x14ac:dyDescent="0.25">
      <c r="A23" s="23" t="s">
        <v>155</v>
      </c>
      <c r="B23" s="17">
        <v>1</v>
      </c>
      <c r="C23" s="18">
        <f t="shared" si="0"/>
        <v>9.0909090909090917</v>
      </c>
      <c r="D23" s="17">
        <v>10</v>
      </c>
      <c r="E23" s="18">
        <f t="shared" si="1"/>
        <v>90.909090909090907</v>
      </c>
      <c r="F23" s="17">
        <v>11</v>
      </c>
      <c r="G23" s="18">
        <f t="shared" si="2"/>
        <v>1.2035010940919038</v>
      </c>
    </row>
    <row r="24" spans="1:23" x14ac:dyDescent="0.25">
      <c r="A24" s="23" t="s">
        <v>156</v>
      </c>
      <c r="B24" s="17">
        <v>1</v>
      </c>
      <c r="C24" s="18">
        <f t="shared" si="0"/>
        <v>33.333333333333329</v>
      </c>
      <c r="D24" s="17">
        <v>2</v>
      </c>
      <c r="E24" s="18">
        <f t="shared" si="1"/>
        <v>66.666666666666657</v>
      </c>
      <c r="F24" s="17">
        <v>3</v>
      </c>
      <c r="G24" s="18">
        <f t="shared" si="2"/>
        <v>0.32822757111597373</v>
      </c>
    </row>
    <row r="25" spans="1:23" x14ac:dyDescent="0.25">
      <c r="A25" s="23" t="s">
        <v>157</v>
      </c>
      <c r="B25" s="17">
        <v>3</v>
      </c>
      <c r="C25" s="18">
        <f t="shared" si="0"/>
        <v>20</v>
      </c>
      <c r="D25" s="17">
        <v>12</v>
      </c>
      <c r="E25" s="18">
        <f t="shared" si="1"/>
        <v>80</v>
      </c>
      <c r="F25" s="17">
        <v>15</v>
      </c>
      <c r="G25" s="18">
        <f t="shared" si="2"/>
        <v>1.6411378555798686</v>
      </c>
    </row>
    <row r="26" spans="1:23" x14ac:dyDescent="0.25">
      <c r="A26" s="23" t="s">
        <v>126</v>
      </c>
      <c r="B26" s="17">
        <v>2</v>
      </c>
      <c r="C26" s="18">
        <f t="shared" si="0"/>
        <v>50</v>
      </c>
      <c r="D26" s="17">
        <v>2</v>
      </c>
      <c r="E26" s="18">
        <f t="shared" si="1"/>
        <v>50</v>
      </c>
      <c r="F26" s="17">
        <v>4</v>
      </c>
      <c r="G26" s="18">
        <f t="shared" si="2"/>
        <v>0.43763676148796499</v>
      </c>
    </row>
    <row r="27" spans="1:23" x14ac:dyDescent="0.25">
      <c r="A27" s="23" t="s">
        <v>127</v>
      </c>
      <c r="B27" s="17">
        <v>12</v>
      </c>
      <c r="C27" s="18">
        <f t="shared" si="0"/>
        <v>57.142857142857139</v>
      </c>
      <c r="D27" s="17">
        <v>9</v>
      </c>
      <c r="E27" s="18">
        <f t="shared" si="1"/>
        <v>42.857142857142854</v>
      </c>
      <c r="F27" s="17">
        <v>21</v>
      </c>
      <c r="G27" s="18">
        <f t="shared" si="2"/>
        <v>2.2975929978118161</v>
      </c>
    </row>
    <row r="28" spans="1:23" x14ac:dyDescent="0.25">
      <c r="A28" s="23" t="s">
        <v>128</v>
      </c>
      <c r="B28" s="17">
        <v>13</v>
      </c>
      <c r="C28" s="18">
        <f t="shared" si="0"/>
        <v>54.166666666666664</v>
      </c>
      <c r="D28" s="17">
        <v>11</v>
      </c>
      <c r="E28" s="18">
        <f t="shared" si="1"/>
        <v>45.833333333333329</v>
      </c>
      <c r="F28" s="17">
        <v>24</v>
      </c>
      <c r="G28" s="18">
        <f t="shared" si="2"/>
        <v>2.6258205689277898</v>
      </c>
    </row>
    <row r="29" spans="1:23" x14ac:dyDescent="0.25">
      <c r="A29" s="23" t="s">
        <v>158</v>
      </c>
      <c r="B29" s="17">
        <v>8</v>
      </c>
      <c r="C29" s="18">
        <f t="shared" si="0"/>
        <v>47.058823529411761</v>
      </c>
      <c r="D29" s="17">
        <v>9</v>
      </c>
      <c r="E29" s="18">
        <f t="shared" si="1"/>
        <v>52.941176470588239</v>
      </c>
      <c r="F29" s="17">
        <v>17</v>
      </c>
      <c r="G29" s="18">
        <f t="shared" si="2"/>
        <v>1.8599562363238513</v>
      </c>
    </row>
    <row r="30" spans="1:23" x14ac:dyDescent="0.25">
      <c r="A30" s="23" t="s">
        <v>129</v>
      </c>
      <c r="B30" s="17">
        <v>16</v>
      </c>
      <c r="C30" s="18">
        <f t="shared" si="0"/>
        <v>40</v>
      </c>
      <c r="D30" s="17">
        <v>24</v>
      </c>
      <c r="E30" s="18">
        <f t="shared" si="1"/>
        <v>60</v>
      </c>
      <c r="F30" s="17">
        <v>40</v>
      </c>
      <c r="G30" s="18">
        <f t="shared" si="2"/>
        <v>4.3763676148796495</v>
      </c>
    </row>
    <row r="31" spans="1:23" x14ac:dyDescent="0.25">
      <c r="A31" s="23" t="s">
        <v>131</v>
      </c>
      <c r="B31" s="17">
        <v>31</v>
      </c>
      <c r="C31" s="18">
        <f t="shared" si="0"/>
        <v>44.285714285714285</v>
      </c>
      <c r="D31" s="17">
        <v>39</v>
      </c>
      <c r="E31" s="18">
        <f t="shared" si="1"/>
        <v>55.714285714285715</v>
      </c>
      <c r="F31" s="17">
        <v>70</v>
      </c>
      <c r="G31" s="18">
        <f t="shared" si="2"/>
        <v>7.6586433260393871</v>
      </c>
    </row>
    <row r="32" spans="1:23" x14ac:dyDescent="0.25">
      <c r="A32" s="23" t="s">
        <v>132</v>
      </c>
      <c r="B32" s="17">
        <v>3</v>
      </c>
      <c r="C32" s="18">
        <f t="shared" si="0"/>
        <v>100</v>
      </c>
      <c r="D32" s="17">
        <v>0</v>
      </c>
      <c r="E32" s="18">
        <f t="shared" si="1"/>
        <v>0</v>
      </c>
      <c r="F32" s="17">
        <v>3</v>
      </c>
      <c r="G32" s="18">
        <f t="shared" si="2"/>
        <v>0.32822757111597373</v>
      </c>
    </row>
    <row r="33" spans="1:7" x14ac:dyDescent="0.25">
      <c r="A33" s="23" t="s">
        <v>159</v>
      </c>
      <c r="B33" s="17">
        <v>4</v>
      </c>
      <c r="C33" s="18">
        <f t="shared" si="0"/>
        <v>20</v>
      </c>
      <c r="D33" s="17">
        <v>16</v>
      </c>
      <c r="E33" s="18">
        <f t="shared" si="1"/>
        <v>80</v>
      </c>
      <c r="F33" s="17">
        <v>20</v>
      </c>
      <c r="G33" s="18">
        <f t="shared" si="2"/>
        <v>2.1881838074398248</v>
      </c>
    </row>
    <row r="34" spans="1:7" x14ac:dyDescent="0.25">
      <c r="A34" s="23" t="s">
        <v>133</v>
      </c>
      <c r="B34" s="17">
        <v>32</v>
      </c>
      <c r="C34" s="18">
        <f t="shared" si="0"/>
        <v>62.745098039215684</v>
      </c>
      <c r="D34" s="17">
        <v>19</v>
      </c>
      <c r="E34" s="18">
        <f t="shared" si="1"/>
        <v>37.254901960784316</v>
      </c>
      <c r="F34" s="17">
        <v>51</v>
      </c>
      <c r="G34" s="18">
        <f t="shared" si="2"/>
        <v>5.5798687089715537</v>
      </c>
    </row>
    <row r="35" spans="1:7" x14ac:dyDescent="0.25">
      <c r="A35" s="23" t="s">
        <v>134</v>
      </c>
      <c r="B35" s="17">
        <v>3</v>
      </c>
      <c r="C35" s="18">
        <f t="shared" si="0"/>
        <v>25</v>
      </c>
      <c r="D35" s="17">
        <v>9</v>
      </c>
      <c r="E35" s="18">
        <f t="shared" si="1"/>
        <v>75</v>
      </c>
      <c r="F35" s="17">
        <v>12</v>
      </c>
      <c r="G35" s="18">
        <f t="shared" si="2"/>
        <v>1.3129102844638949</v>
      </c>
    </row>
    <row r="36" spans="1:7" x14ac:dyDescent="0.25">
      <c r="A36" s="23" t="s">
        <v>135</v>
      </c>
      <c r="B36" s="17">
        <v>2</v>
      </c>
      <c r="C36" s="18">
        <f t="shared" si="0"/>
        <v>100</v>
      </c>
      <c r="D36" s="17">
        <v>0</v>
      </c>
      <c r="E36" s="18">
        <f t="shared" si="1"/>
        <v>0</v>
      </c>
      <c r="F36" s="17">
        <v>2</v>
      </c>
      <c r="G36" s="18">
        <f t="shared" si="2"/>
        <v>0.21881838074398249</v>
      </c>
    </row>
    <row r="37" spans="1:7" x14ac:dyDescent="0.25">
      <c r="A37" s="23" t="s">
        <v>136</v>
      </c>
      <c r="B37" s="17">
        <v>70</v>
      </c>
      <c r="C37" s="18">
        <f t="shared" si="0"/>
        <v>58.82352941176471</v>
      </c>
      <c r="D37" s="17">
        <v>49</v>
      </c>
      <c r="E37" s="18">
        <f t="shared" si="1"/>
        <v>41.17647058823529</v>
      </c>
      <c r="F37" s="17">
        <v>119</v>
      </c>
      <c r="G37" s="18">
        <f t="shared" si="2"/>
        <v>13.019693654266959</v>
      </c>
    </row>
    <row r="38" spans="1:7" x14ac:dyDescent="0.25">
      <c r="A38" s="23" t="s">
        <v>164</v>
      </c>
      <c r="B38" s="17">
        <v>4</v>
      </c>
      <c r="C38" s="18">
        <f t="shared" si="0"/>
        <v>100</v>
      </c>
      <c r="D38" s="17">
        <v>0</v>
      </c>
      <c r="E38" s="18">
        <f t="shared" si="1"/>
        <v>0</v>
      </c>
      <c r="F38" s="17">
        <v>4</v>
      </c>
      <c r="G38" s="18">
        <f t="shared" si="2"/>
        <v>0.43763676148796499</v>
      </c>
    </row>
    <row r="39" spans="1:7" x14ac:dyDescent="0.25">
      <c r="A39" s="23" t="s">
        <v>139</v>
      </c>
      <c r="B39" s="17">
        <v>2</v>
      </c>
      <c r="C39" s="18">
        <f t="shared" si="0"/>
        <v>9.5238095238095237</v>
      </c>
      <c r="D39" s="17">
        <v>19</v>
      </c>
      <c r="E39" s="18">
        <f t="shared" si="1"/>
        <v>90.476190476190482</v>
      </c>
      <c r="F39" s="17">
        <v>21</v>
      </c>
      <c r="G39" s="18">
        <f t="shared" si="2"/>
        <v>2.2975929978118161</v>
      </c>
    </row>
    <row r="40" spans="1:7" x14ac:dyDescent="0.25">
      <c r="A40" s="23" t="s">
        <v>140</v>
      </c>
      <c r="B40" s="17">
        <v>2</v>
      </c>
      <c r="C40" s="18">
        <f t="shared" si="0"/>
        <v>66.666666666666657</v>
      </c>
      <c r="D40" s="17">
        <v>1</v>
      </c>
      <c r="E40" s="18">
        <f t="shared" si="1"/>
        <v>33.333333333333329</v>
      </c>
      <c r="F40" s="17">
        <v>3</v>
      </c>
      <c r="G40" s="18">
        <f t="shared" si="2"/>
        <v>0.32822757111597373</v>
      </c>
    </row>
    <row r="41" spans="1:7" x14ac:dyDescent="0.25">
      <c r="A41" s="23" t="s">
        <v>141</v>
      </c>
      <c r="B41" s="17">
        <v>0</v>
      </c>
      <c r="C41" s="18">
        <f t="shared" si="0"/>
        <v>0</v>
      </c>
      <c r="D41" s="17">
        <v>1</v>
      </c>
      <c r="E41" s="18">
        <f t="shared" si="1"/>
        <v>100</v>
      </c>
      <c r="F41" s="17">
        <v>1</v>
      </c>
      <c r="G41" s="18">
        <f t="shared" si="2"/>
        <v>0.10940919037199125</v>
      </c>
    </row>
    <row r="42" spans="1:7" x14ac:dyDescent="0.25">
      <c r="A42" s="59" t="s">
        <v>52</v>
      </c>
      <c r="B42" s="20">
        <v>410</v>
      </c>
      <c r="C42" s="21">
        <f t="shared" si="0"/>
        <v>44.857768052516413</v>
      </c>
      <c r="D42" s="20">
        <v>504</v>
      </c>
      <c r="E42" s="20">
        <f t="shared" si="1"/>
        <v>55.142231947483587</v>
      </c>
      <c r="F42" s="20">
        <v>914</v>
      </c>
      <c r="G42" s="60">
        <f>E42+C42</f>
        <v>100</v>
      </c>
    </row>
    <row r="43" spans="1:7" x14ac:dyDescent="0.25">
      <c r="A43" s="76" t="s">
        <v>223</v>
      </c>
      <c r="B43" s="76"/>
      <c r="C43" s="76"/>
      <c r="D43" s="76"/>
      <c r="E43" s="76"/>
      <c r="F43" s="76"/>
    </row>
  </sheetData>
  <mergeCells count="26">
    <mergeCell ref="A43:F43"/>
    <mergeCell ref="I20:N20"/>
    <mergeCell ref="Q18:V18"/>
    <mergeCell ref="Y14:AD14"/>
    <mergeCell ref="AE6:AE7"/>
    <mergeCell ref="J6:M6"/>
    <mergeCell ref="O6:O7"/>
    <mergeCell ref="AD6:AD7"/>
    <mergeCell ref="A6:A7"/>
    <mergeCell ref="F6:F7"/>
    <mergeCell ref="I6:I7"/>
    <mergeCell ref="N6:N7"/>
    <mergeCell ref="Q6:Q7"/>
    <mergeCell ref="V6:V7"/>
    <mergeCell ref="Y6:Y7"/>
    <mergeCell ref="B6:E6"/>
    <mergeCell ref="G6:G7"/>
    <mergeCell ref="W6:W7"/>
    <mergeCell ref="R6:U6"/>
    <mergeCell ref="Z6:AC6"/>
    <mergeCell ref="A2:AR2"/>
    <mergeCell ref="A3:AG3"/>
    <mergeCell ref="A5:F5"/>
    <mergeCell ref="I5:N5"/>
    <mergeCell ref="Q5:V5"/>
    <mergeCell ref="Y5:AD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NUEVO INGRESO 2021</vt:lpstr>
      <vt:lpstr>MATRICULA 2021</vt:lpstr>
      <vt:lpstr>EGRESADOS 2021</vt:lpstr>
      <vt:lpstr>DOCENTES 2021</vt:lpstr>
      <vt:lpstr>INVESTIGADORES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Gilberto De la Cruz</dc:creator>
  <cp:lastModifiedBy>Gilberto De la Cruz</cp:lastModifiedBy>
  <dcterms:created xsi:type="dcterms:W3CDTF">2022-10-05T16:15:28Z</dcterms:created>
  <dcterms:modified xsi:type="dcterms:W3CDTF">2022-10-26T14:23:18Z</dcterms:modified>
</cp:coreProperties>
</file>